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6975"/>
  </bookViews>
  <sheets>
    <sheet name="6331" sheetId="22" r:id="rId1"/>
  </sheets>
  <calcPr calcId="144525"/>
</workbook>
</file>

<file path=xl/calcChain.xml><?xml version="1.0" encoding="utf-8"?>
<calcChain xmlns="http://schemas.openxmlformats.org/spreadsheetml/2006/main">
  <c r="M83" i="22" l="1"/>
  <c r="M100" i="22"/>
  <c r="M99" i="22"/>
  <c r="Q99" i="22" s="1"/>
  <c r="R99" i="22" s="1"/>
  <c r="M93" i="22"/>
  <c r="M96" i="22"/>
  <c r="M84" i="22"/>
  <c r="M87" i="22"/>
  <c r="M90" i="22"/>
  <c r="M70" i="22"/>
  <c r="M73" i="22"/>
  <c r="M74" i="22"/>
  <c r="M77" i="22"/>
  <c r="M80" i="22"/>
  <c r="M65" i="22"/>
  <c r="M67" i="22"/>
  <c r="M66" i="22"/>
  <c r="M64" i="22"/>
  <c r="Q64" i="22" s="1"/>
  <c r="R64" i="22" s="1"/>
  <c r="M63" i="22"/>
  <c r="M62" i="22"/>
  <c r="Q62" i="22" s="1"/>
  <c r="R62" i="22" s="1"/>
  <c r="M8" i="22"/>
  <c r="M11" i="22"/>
  <c r="P12" i="22" s="1"/>
  <c r="M14" i="22"/>
  <c r="M17" i="22"/>
  <c r="M20" i="22"/>
  <c r="M23" i="22"/>
  <c r="O24" i="22" s="1"/>
  <c r="M26" i="22"/>
  <c r="M29" i="22"/>
  <c r="M32" i="22"/>
  <c r="M35" i="22"/>
  <c r="M38" i="22"/>
  <c r="M41" i="22"/>
  <c r="M44" i="22"/>
  <c r="M47" i="22"/>
  <c r="M50" i="22"/>
  <c r="M53" i="22"/>
  <c r="M56" i="22"/>
  <c r="M59" i="22"/>
  <c r="M5" i="22"/>
  <c r="N99" i="22" l="1"/>
  <c r="N62" i="22"/>
  <c r="P7" i="22"/>
  <c r="Q5" i="22"/>
  <c r="T5" i="22" s="1"/>
  <c r="N58" i="22"/>
  <c r="Q56" i="22"/>
  <c r="T57" i="22" s="1"/>
  <c r="P52" i="22"/>
  <c r="Q50" i="22"/>
  <c r="S52" i="22" s="1"/>
  <c r="N46" i="22"/>
  <c r="Q44" i="22"/>
  <c r="T44" i="22" s="1"/>
  <c r="P40" i="22"/>
  <c r="Q38" i="22"/>
  <c r="T40" i="22" s="1"/>
  <c r="N34" i="22"/>
  <c r="Q32" i="22"/>
  <c r="S32" i="22" s="1"/>
  <c r="P28" i="22"/>
  <c r="Q26" i="22"/>
  <c r="R28" i="22" s="1"/>
  <c r="N22" i="22"/>
  <c r="Q20" i="22"/>
  <c r="T20" i="22" s="1"/>
  <c r="P15" i="22"/>
  <c r="Q14" i="22"/>
  <c r="R14" i="22" s="1"/>
  <c r="O10" i="22"/>
  <c r="Q8" i="22"/>
  <c r="R9" i="22" s="1"/>
  <c r="P8" i="22"/>
  <c r="Q63" i="22"/>
  <c r="R63" i="22" s="1"/>
  <c r="N63" i="22"/>
  <c r="Q66" i="22"/>
  <c r="R66" i="22" s="1"/>
  <c r="N66" i="22"/>
  <c r="Q65" i="22"/>
  <c r="R65" i="22" s="1"/>
  <c r="N65" i="22"/>
  <c r="P79" i="22"/>
  <c r="Q77" i="22"/>
  <c r="Q73" i="22"/>
  <c r="R73" i="22" s="1"/>
  <c r="N73" i="22"/>
  <c r="P92" i="22"/>
  <c r="Q90" i="22"/>
  <c r="S92" i="22" s="1"/>
  <c r="N86" i="22"/>
  <c r="Q84" i="22"/>
  <c r="O95" i="22"/>
  <c r="Q93" i="22"/>
  <c r="Q100" i="22"/>
  <c r="R100" i="22" s="1"/>
  <c r="N100" i="22"/>
  <c r="Q83" i="22"/>
  <c r="R83" i="22" s="1"/>
  <c r="N83" i="22"/>
  <c r="N10" i="22"/>
  <c r="P60" i="22"/>
  <c r="Q59" i="22"/>
  <c r="T61" i="22" s="1"/>
  <c r="O55" i="22"/>
  <c r="Q53" i="22"/>
  <c r="T53" i="22" s="1"/>
  <c r="P48" i="22"/>
  <c r="Q47" i="22"/>
  <c r="T48" i="22" s="1"/>
  <c r="O43" i="22"/>
  <c r="Q41" i="22"/>
  <c r="T41" i="22" s="1"/>
  <c r="P36" i="22"/>
  <c r="Q35" i="22"/>
  <c r="T36" i="22" s="1"/>
  <c r="O31" i="22"/>
  <c r="Q29" i="22"/>
  <c r="P24" i="22"/>
  <c r="Q23" i="22"/>
  <c r="S25" i="22" s="1"/>
  <c r="O19" i="22"/>
  <c r="Q17" i="22"/>
  <c r="T19" i="22" s="1"/>
  <c r="N13" i="22"/>
  <c r="Q11" i="22"/>
  <c r="S12" i="22" s="1"/>
  <c r="O69" i="22"/>
  <c r="Q67" i="22"/>
  <c r="R68" i="22" s="1"/>
  <c r="O82" i="22"/>
  <c r="Q80" i="22"/>
  <c r="S82" i="22" s="1"/>
  <c r="P75" i="22"/>
  <c r="Q74" i="22"/>
  <c r="R75" i="22" s="1"/>
  <c r="N72" i="22"/>
  <c r="Q70" i="22"/>
  <c r="S72" i="22" s="1"/>
  <c r="P88" i="22"/>
  <c r="Q87" i="22"/>
  <c r="T87" i="22" s="1"/>
  <c r="N98" i="22"/>
  <c r="Q96" i="22"/>
  <c r="R97" i="22" s="1"/>
  <c r="O11" i="22"/>
  <c r="N23" i="22"/>
  <c r="P25" i="22"/>
  <c r="N64" i="22"/>
  <c r="S15" i="22"/>
  <c r="T59" i="22"/>
  <c r="R79" i="22"/>
  <c r="T15" i="22"/>
  <c r="R93" i="22"/>
  <c r="T47" i="22"/>
  <c r="S49" i="22"/>
  <c r="S79" i="22"/>
  <c r="S78" i="22"/>
  <c r="R77" i="22"/>
  <c r="T26" i="22"/>
  <c r="R58" i="22"/>
  <c r="T58" i="22"/>
  <c r="S96" i="22"/>
  <c r="T39" i="22"/>
  <c r="S11" i="22"/>
  <c r="S20" i="22"/>
  <c r="T32" i="22"/>
  <c r="R39" i="22"/>
  <c r="S44" i="22"/>
  <c r="T50" i="22"/>
  <c r="S51" i="22"/>
  <c r="R92" i="22"/>
  <c r="T90" i="22"/>
  <c r="T91" i="22"/>
  <c r="S90" i="22"/>
  <c r="T92" i="22"/>
  <c r="S91" i="22"/>
  <c r="R90" i="22"/>
  <c r="T7" i="22"/>
  <c r="R32" i="22"/>
  <c r="R51" i="22"/>
  <c r="R74" i="22"/>
  <c r="R86" i="22"/>
  <c r="T84" i="22"/>
  <c r="T85" i="22"/>
  <c r="S84" i="22"/>
  <c r="T86" i="22"/>
  <c r="S85" i="22"/>
  <c r="R84" i="22"/>
  <c r="R91" i="22"/>
  <c r="R10" i="22"/>
  <c r="R30" i="22"/>
  <c r="R54" i="22"/>
  <c r="R78" i="22"/>
  <c r="R94" i="22"/>
  <c r="N6" i="22"/>
  <c r="O6" i="22"/>
  <c r="N8" i="22"/>
  <c r="O9" i="22"/>
  <c r="P10" i="22"/>
  <c r="N12" i="22"/>
  <c r="O13" i="22"/>
  <c r="P14" i="22"/>
  <c r="N16" i="22"/>
  <c r="P19" i="22"/>
  <c r="N21" i="22"/>
  <c r="O22" i="22"/>
  <c r="P23" i="22"/>
  <c r="N25" i="22"/>
  <c r="O26" i="22"/>
  <c r="P27" i="22"/>
  <c r="N29" i="22"/>
  <c r="O30" i="22"/>
  <c r="P31" i="22"/>
  <c r="N33" i="22"/>
  <c r="O34" i="22"/>
  <c r="P35" i="22"/>
  <c r="N37" i="22"/>
  <c r="O38" i="22"/>
  <c r="P39" i="22"/>
  <c r="N41" i="22"/>
  <c r="O42" i="22"/>
  <c r="P43" i="22"/>
  <c r="N45" i="22"/>
  <c r="O46" i="22"/>
  <c r="P47" i="22"/>
  <c r="N49" i="22"/>
  <c r="O50" i="22"/>
  <c r="P51" i="22"/>
  <c r="N53" i="22"/>
  <c r="O54" i="22"/>
  <c r="P55" i="22"/>
  <c r="N57" i="22"/>
  <c r="O58" i="22"/>
  <c r="P59" i="22"/>
  <c r="N61" i="22"/>
  <c r="N67" i="22"/>
  <c r="O68" i="22"/>
  <c r="P69" i="22"/>
  <c r="N71" i="22"/>
  <c r="O72" i="22"/>
  <c r="P74" i="22"/>
  <c r="N76" i="22"/>
  <c r="O77" i="22"/>
  <c r="P78" i="22"/>
  <c r="N80" i="22"/>
  <c r="O81" i="22"/>
  <c r="P82" i="22"/>
  <c r="N85" i="22"/>
  <c r="O86" i="22"/>
  <c r="P87" i="22"/>
  <c r="N89" i="22"/>
  <c r="O90" i="22"/>
  <c r="P91" i="22"/>
  <c r="N93" i="22"/>
  <c r="O94" i="22"/>
  <c r="P95" i="22"/>
  <c r="N97" i="22"/>
  <c r="O98" i="22"/>
  <c r="N7" i="22"/>
  <c r="O7" i="22"/>
  <c r="O8" i="22"/>
  <c r="P9" i="22"/>
  <c r="N11" i="22"/>
  <c r="O12" i="22"/>
  <c r="P13" i="22"/>
  <c r="N15" i="22"/>
  <c r="O16" i="22"/>
  <c r="N20" i="22"/>
  <c r="O21" i="22"/>
  <c r="P22" i="22"/>
  <c r="N24" i="22"/>
  <c r="O25" i="22"/>
  <c r="P26" i="22"/>
  <c r="N28" i="22"/>
  <c r="O29" i="22"/>
  <c r="P30" i="22"/>
  <c r="N32" i="22"/>
  <c r="O33" i="22"/>
  <c r="P34" i="22"/>
  <c r="N36" i="22"/>
  <c r="O37" i="22"/>
  <c r="P38" i="22"/>
  <c r="N40" i="22"/>
  <c r="O41" i="22"/>
  <c r="P42" i="22"/>
  <c r="N44" i="22"/>
  <c r="O45" i="22"/>
  <c r="P46" i="22"/>
  <c r="N48" i="22"/>
  <c r="O49" i="22"/>
  <c r="P50" i="22"/>
  <c r="N52" i="22"/>
  <c r="O53" i="22"/>
  <c r="P54" i="22"/>
  <c r="N56" i="22"/>
  <c r="O57" i="22"/>
  <c r="P58" i="22"/>
  <c r="N60" i="22"/>
  <c r="O61" i="22"/>
  <c r="O67" i="22"/>
  <c r="P68" i="22"/>
  <c r="N70" i="22"/>
  <c r="O71" i="22"/>
  <c r="P72" i="22"/>
  <c r="N75" i="22"/>
  <c r="O76" i="22"/>
  <c r="P77" i="22"/>
  <c r="N79" i="22"/>
  <c r="O80" i="22"/>
  <c r="P81" i="22"/>
  <c r="N84" i="22"/>
  <c r="O85" i="22"/>
  <c r="P86" i="22"/>
  <c r="N88" i="22"/>
  <c r="O89" i="22"/>
  <c r="P90" i="22"/>
  <c r="N92" i="22"/>
  <c r="O93" i="22"/>
  <c r="P94" i="22"/>
  <c r="N96" i="22"/>
  <c r="O97" i="22"/>
  <c r="P98" i="22"/>
  <c r="P5" i="22"/>
  <c r="P6" i="22"/>
  <c r="N14" i="22"/>
  <c r="O15" i="22"/>
  <c r="P16" i="22"/>
  <c r="O20" i="22"/>
  <c r="P21" i="22"/>
  <c r="N27" i="22"/>
  <c r="O28" i="22"/>
  <c r="P29" i="22"/>
  <c r="N31" i="22"/>
  <c r="O32" i="22"/>
  <c r="P33" i="22"/>
  <c r="N35" i="22"/>
  <c r="O36" i="22"/>
  <c r="P37" i="22"/>
  <c r="N39" i="22"/>
  <c r="O40" i="22"/>
  <c r="P41" i="22"/>
  <c r="N43" i="22"/>
  <c r="O44" i="22"/>
  <c r="P45" i="22"/>
  <c r="N47" i="22"/>
  <c r="O48" i="22"/>
  <c r="P49" i="22"/>
  <c r="N51" i="22"/>
  <c r="O52" i="22"/>
  <c r="P53" i="22"/>
  <c r="N55" i="22"/>
  <c r="O56" i="22"/>
  <c r="P57" i="22"/>
  <c r="N59" i="22"/>
  <c r="O60" i="22"/>
  <c r="P61" i="22"/>
  <c r="P67" i="22"/>
  <c r="N69" i="22"/>
  <c r="O70" i="22"/>
  <c r="P71" i="22"/>
  <c r="N74" i="22"/>
  <c r="O75" i="22"/>
  <c r="P76" i="22"/>
  <c r="N78" i="22"/>
  <c r="O79" i="22"/>
  <c r="P80" i="22"/>
  <c r="N82" i="22"/>
  <c r="O84" i="22"/>
  <c r="P85" i="22"/>
  <c r="N87" i="22"/>
  <c r="O88" i="22"/>
  <c r="P89" i="22"/>
  <c r="N91" i="22"/>
  <c r="O92" i="22"/>
  <c r="P93" i="22"/>
  <c r="N95" i="22"/>
  <c r="O96" i="22"/>
  <c r="P97" i="22"/>
  <c r="N5" i="22"/>
  <c r="O5" i="22"/>
  <c r="N9" i="22"/>
  <c r="P11" i="22"/>
  <c r="O14" i="22"/>
  <c r="P20" i="22"/>
  <c r="O23" i="22"/>
  <c r="N26" i="22"/>
  <c r="O27" i="22"/>
  <c r="N30" i="22"/>
  <c r="P32" i="22"/>
  <c r="O35" i="22"/>
  <c r="N38" i="22"/>
  <c r="O39" i="22"/>
  <c r="N42" i="22"/>
  <c r="P44" i="22"/>
  <c r="O47" i="22"/>
  <c r="N50" i="22"/>
  <c r="O51" i="22"/>
  <c r="N54" i="22"/>
  <c r="P56" i="22"/>
  <c r="O59" i="22"/>
  <c r="N68" i="22"/>
  <c r="P70" i="22"/>
  <c r="O74" i="22"/>
  <c r="N77" i="22"/>
  <c r="O78" i="22"/>
  <c r="N81" i="22"/>
  <c r="P84" i="22"/>
  <c r="O87" i="22"/>
  <c r="N90" i="22"/>
  <c r="O91" i="22"/>
  <c r="N94" i="22"/>
  <c r="P96" i="22"/>
  <c r="T11" i="22" l="1"/>
  <c r="S69" i="22"/>
  <c r="R23" i="22"/>
  <c r="T75" i="22"/>
  <c r="T71" i="22"/>
  <c r="S37" i="22"/>
  <c r="S80" i="22"/>
  <c r="S13" i="22"/>
  <c r="S19" i="22"/>
  <c r="S35" i="22"/>
  <c r="R70" i="22"/>
  <c r="R88" i="22"/>
  <c r="R42" i="22"/>
  <c r="R16" i="22"/>
  <c r="S98" i="22"/>
  <c r="T76" i="22"/>
  <c r="R76" i="22"/>
  <c r="S39" i="22"/>
  <c r="T22" i="22"/>
  <c r="R5" i="22"/>
  <c r="T6" i="22"/>
  <c r="S81" i="22"/>
  <c r="T80" i="22"/>
  <c r="T72" i="22"/>
  <c r="R72" i="22"/>
  <c r="S50" i="22"/>
  <c r="S45" i="22"/>
  <c r="R27" i="22"/>
  <c r="S40" i="22"/>
  <c r="R40" i="22"/>
  <c r="R56" i="22"/>
  <c r="T28" i="22"/>
  <c r="S26" i="22"/>
  <c r="S59" i="22"/>
  <c r="S60" i="22"/>
  <c r="R59" i="22"/>
  <c r="T35" i="22"/>
  <c r="R35" i="22"/>
  <c r="S36" i="22"/>
  <c r="S97" i="22"/>
  <c r="T96" i="22"/>
  <c r="S89" i="22"/>
  <c r="T88" i="22"/>
  <c r="S87" i="22"/>
  <c r="T69" i="22"/>
  <c r="R69" i="22"/>
  <c r="S67" i="22"/>
  <c r="R12" i="22"/>
  <c r="R13" i="22"/>
  <c r="R25" i="22"/>
  <c r="T25" i="22"/>
  <c r="T31" i="22"/>
  <c r="R31" i="22"/>
  <c r="S30" i="22"/>
  <c r="R29" i="22"/>
  <c r="S29" i="22"/>
  <c r="T30" i="22"/>
  <c r="S31" i="22"/>
  <c r="R43" i="22"/>
  <c r="S42" i="22"/>
  <c r="R41" i="22"/>
  <c r="T43" i="22"/>
  <c r="T42" i="22"/>
  <c r="S41" i="22"/>
  <c r="S43" i="22"/>
  <c r="R55" i="22"/>
  <c r="S54" i="22"/>
  <c r="R53" i="22"/>
  <c r="T55" i="22"/>
  <c r="T54" i="22"/>
  <c r="S53" i="22"/>
  <c r="S55" i="22"/>
  <c r="T10" i="22"/>
  <c r="S9" i="22"/>
  <c r="R8" i="22"/>
  <c r="T9" i="22"/>
  <c r="S10" i="22"/>
  <c r="S8" i="22"/>
  <c r="S14" i="22"/>
  <c r="S16" i="22"/>
  <c r="R21" i="22"/>
  <c r="S21" i="22"/>
  <c r="R33" i="22"/>
  <c r="S33" i="22"/>
  <c r="R45" i="22"/>
  <c r="S46" i="22"/>
  <c r="S58" i="22"/>
  <c r="R57" i="22"/>
  <c r="R6" i="22"/>
  <c r="R7" i="22"/>
  <c r="R15" i="22"/>
  <c r="R60" i="22"/>
  <c r="R48" i="22"/>
  <c r="R36" i="22"/>
  <c r="R24" i="22"/>
  <c r="T14" i="22"/>
  <c r="T8" i="22"/>
  <c r="R81" i="22"/>
  <c r="S75" i="22"/>
  <c r="S74" i="22"/>
  <c r="T74" i="22"/>
  <c r="R71" i="22"/>
  <c r="R44" i="22"/>
  <c r="T34" i="22"/>
  <c r="S27" i="22"/>
  <c r="R20" i="22"/>
  <c r="S7" i="22"/>
  <c r="S6" i="22"/>
  <c r="S5" i="22"/>
  <c r="S28" i="22"/>
  <c r="R80" i="22"/>
  <c r="T82" i="22"/>
  <c r="T81" i="22"/>
  <c r="R82" i="22"/>
  <c r="S71" i="22"/>
  <c r="S70" i="22"/>
  <c r="T70" i="22"/>
  <c r="R50" i="22"/>
  <c r="T52" i="22"/>
  <c r="T51" i="22"/>
  <c r="R52" i="22"/>
  <c r="T46" i="22"/>
  <c r="T45" i="22"/>
  <c r="R46" i="22"/>
  <c r="S34" i="22"/>
  <c r="T33" i="22"/>
  <c r="R34" i="22"/>
  <c r="S22" i="22"/>
  <c r="T21" i="22"/>
  <c r="R22" i="22"/>
  <c r="R11" i="22"/>
  <c r="T13" i="22"/>
  <c r="T12" i="22"/>
  <c r="S38" i="22"/>
  <c r="T38" i="22"/>
  <c r="R96" i="22"/>
  <c r="T98" i="22"/>
  <c r="T97" i="22"/>
  <c r="R98" i="22"/>
  <c r="S57" i="22"/>
  <c r="S56" i="22"/>
  <c r="T56" i="22"/>
  <c r="R38" i="22"/>
  <c r="R26" i="22"/>
  <c r="T27" i="22"/>
  <c r="R87" i="22"/>
  <c r="R67" i="22"/>
  <c r="R47" i="22"/>
  <c r="S23" i="22"/>
  <c r="S61" i="22"/>
  <c r="S24" i="22"/>
  <c r="S88" i="22"/>
  <c r="S68" i="22"/>
  <c r="T60" i="22"/>
  <c r="S48" i="22"/>
  <c r="T37" i="22"/>
  <c r="T24" i="22"/>
  <c r="T16" i="22"/>
  <c r="T89" i="22"/>
  <c r="T49" i="22"/>
  <c r="R37" i="22"/>
  <c r="S76" i="22"/>
  <c r="R49" i="22"/>
  <c r="T29" i="22"/>
  <c r="T68" i="22"/>
  <c r="T67" i="22"/>
  <c r="S47" i="22"/>
  <c r="T23" i="22"/>
  <c r="R61" i="22"/>
  <c r="R89" i="22"/>
  <c r="T94" i="22"/>
  <c r="R95" i="22"/>
  <c r="T93" i="22"/>
  <c r="S95" i="22"/>
  <c r="T95" i="22"/>
  <c r="S94" i="22"/>
  <c r="S93" i="22"/>
  <c r="R85" i="22"/>
  <c r="S86" i="22"/>
  <c r="T78" i="22"/>
  <c r="S77" i="22"/>
  <c r="T79" i="22"/>
  <c r="T77" i="22"/>
</calcChain>
</file>

<file path=xl/sharedStrings.xml><?xml version="1.0" encoding="utf-8"?>
<sst xmlns="http://schemas.openxmlformats.org/spreadsheetml/2006/main" count="309" uniqueCount="146">
  <si>
    <t>Fiil</t>
  </si>
  <si>
    <t>Kanun Maddesi</t>
  </si>
  <si>
    <t>Ceza Maddesi</t>
  </si>
  <si>
    <t>Notlar:</t>
  </si>
  <si>
    <t>Açıklama</t>
  </si>
  <si>
    <t>26-1/a</t>
  </si>
  <si>
    <t>26-1/b</t>
  </si>
  <si>
    <t>6/1-ç</t>
  </si>
  <si>
    <t>6/1-b</t>
  </si>
  <si>
    <t>6/1-c</t>
  </si>
  <si>
    <t>6/1-d</t>
  </si>
  <si>
    <t>26-1/c</t>
  </si>
  <si>
    <t>8/1</t>
  </si>
  <si>
    <t>8/6</t>
  </si>
  <si>
    <t>10/1</t>
  </si>
  <si>
    <t>26-1/ç</t>
  </si>
  <si>
    <t>10/4</t>
  </si>
  <si>
    <t>26-1/d</t>
  </si>
  <si>
    <t>11</t>
  </si>
  <si>
    <t>12</t>
  </si>
  <si>
    <t>26-1/e</t>
  </si>
  <si>
    <t>14/1</t>
  </si>
  <si>
    <t>14/2</t>
  </si>
  <si>
    <t>14/4</t>
  </si>
  <si>
    <t>26-1/f</t>
  </si>
  <si>
    <t>15/1</t>
  </si>
  <si>
    <t>15/2</t>
  </si>
  <si>
    <t>26-1/g</t>
  </si>
  <si>
    <t>16</t>
  </si>
  <si>
    <t>26-1/ğ</t>
  </si>
  <si>
    <t>18</t>
  </si>
  <si>
    <t>26-1/h</t>
  </si>
  <si>
    <t>20/1</t>
  </si>
  <si>
    <t>26-1/ı</t>
  </si>
  <si>
    <t>20/4</t>
  </si>
  <si>
    <t>20/3</t>
  </si>
  <si>
    <t>26-1/i</t>
  </si>
  <si>
    <t>22</t>
  </si>
  <si>
    <t>26-1/j</t>
  </si>
  <si>
    <t>23/2</t>
  </si>
  <si>
    <t>26-1/k</t>
  </si>
  <si>
    <t>24/2</t>
  </si>
  <si>
    <t>26-1/l</t>
  </si>
  <si>
    <t>25/6</t>
  </si>
  <si>
    <t>26-1/m</t>
  </si>
  <si>
    <t>26-1/n</t>
  </si>
  <si>
    <t>6/1-a</t>
  </si>
  <si>
    <t>30.12.2012 itibarıyla Ceza Miktarı</t>
  </si>
  <si>
    <t>İş sağlığı ve güvenliğiyle ilgili tedbir almamak, organizasyonu yapmamak, gerekli araç ve gereçleri sağlamamak, sağlık ve güvenlik tedbirlerini değişen şartlara uygun hale getirmemek ve mevcut durumun iyileştirilmesi için çalışmalar yapmamak.</t>
  </si>
  <si>
    <t>4/1-b</t>
  </si>
  <si>
    <t>4/1-a</t>
  </si>
  <si>
    <t>Diğer sağlık personeli çalıştırmamak.</t>
  </si>
  <si>
    <t>Türk Lirası</t>
  </si>
  <si>
    <t>Türk Lirası / uzman ve hekim için ayrı ayrı</t>
  </si>
  <si>
    <t>Tam süreli görevlendirmelerde işyeri sağlık ve güvenlik birimini kurmamak.</t>
  </si>
  <si>
    <t>Risklerin belirlenmesine yönelik gerekli kontrol, ölçüm, inceleme ve araştırmaların yapılmasını sağlamamak</t>
  </si>
  <si>
    <t>Acil durumları belirlememek, acil durumlar için tedbir almamak, acil durum planlarını hazırlamamak, destek elemanı görevlendirmemek, araç gereç sağlamamak, acil durumlarda işyeri dışındaki kuruluşla irtibatı sağlayacak düzenlemeyi yapmamak.</t>
  </si>
  <si>
    <t xml:space="preserve">İş kazalarının ve meslek hastalıklarının kaydını tutmamak, ramak kala olaylar ve iş kazaları ile ilgili incelemeler yaparak ilgili raporları düzenlememek. </t>
  </si>
  <si>
    <t>Sağlık hizmeti sunucularının iş kazalarını, yetkili sağlık hizmet sunucularının meslek hastalıklarını en geç 10 gün içinde SGK'ya bildirmemesi.</t>
  </si>
  <si>
    <t>Çalışanlara sağlık gözetimi yaptırmamak</t>
  </si>
  <si>
    <t>Tehlikeli ve çok tehlikeli sınıfta yer alan işyerlerinde çalışacaklar için  yapacakları işe uygun olduklarını belirten sağlık raporu almamak</t>
  </si>
  <si>
    <t>Çalışanları, karşılaşılabilecek sağlık ve güvenlik riskleri, koruyucu ve önleyici tedbirler, yasal hak ve sorumlulukları hakkında, ilk yardım, yangınla mücadele ve tahliye işleri konusunda görevlendirilen kişiler hakkında bilgilendirmemek</t>
  </si>
  <si>
    <t>17</t>
  </si>
  <si>
    <t>Çalışan temsilcilerinin ve destek elemanlarının haklarını kısıtlamak ve gerekli imkanları sağlamamak</t>
  </si>
  <si>
    <t>İş sağlığı ve güvenliği kurulu ile ilgili yükümlülükleri yerine getirmemek</t>
  </si>
  <si>
    <t>İş sağlığı ve güvenliği ile ilgili konularda ölçüm, inceleme ve araştırma yapılmasına, numune alınmasına veya eğitim kurumları ile ortak sağlık ve güvenlik birimlerinin kontrol ve denetiminin yapılmasına engel olmak</t>
  </si>
  <si>
    <t>İşin durdurulması sebebiyle işsiz kalan çalışanlara ücretlerini ödememek veya ücretlerinde bir düşüklük olmamak üzere meslek veya durumlarına göre başka bir iş vermemek</t>
  </si>
  <si>
    <t xml:space="preserve">Güvenlik raporunu hazırlayarak Bakanlığa sunmadan işyerini faaliyete geçirmek. </t>
  </si>
  <si>
    <t>İşletilmesine Bakanlıkça izin verilmeyen işyerini faaliyete geçirmek</t>
  </si>
  <si>
    <t>Durdurulan işyerinde faaliyete devam etmek</t>
  </si>
  <si>
    <t>Büyük endüstriyel kaza olabilecek işyerlerinde büyük kaza önleme politika belgesi hazırlamamak</t>
  </si>
  <si>
    <t>29</t>
  </si>
  <si>
    <t>30 uncu maddede öngörülen yönetmeliklerdeki hükümlere aykırı hareket etmek</t>
  </si>
  <si>
    <t>Birden çok işyerinin bulunduğu iş hanları, sanayi bölgeleri vb. yerlerde diğer işyerlerini etkileyecek tehlikeler konusunda işverenleri uyarmayan, uyarılara uymayan işverenleri Bakanlığa bildirmeyen yönetimlere</t>
  </si>
  <si>
    <t>TL / Her ay  (Aykırılığın devamı halinde)</t>
  </si>
  <si>
    <t>TL / Her aykırılık için</t>
  </si>
  <si>
    <t>TL / Her yükümlülük için</t>
  </si>
  <si>
    <t>TL / Her tedbir için</t>
  </si>
  <si>
    <t>TL / Her çalışan için</t>
  </si>
  <si>
    <t>İş kazalarını kazadan sonraki üç iş günü içinde, sağlık hizmeti sunucuları veya işyeri hekimi tarafından kendisine bildirilen meslek hastalıklarını, öğrendiği tarihten itibaren üç iş günü içerisinde Sosyal Güvenlik Kurumuna bildirmemek.</t>
  </si>
  <si>
    <t>1) Ceza miktarları Türk Lirası (TL) olarak yazılmıştır.</t>
  </si>
  <si>
    <t>Görevlendirilen kişileri, hizmet alınan kuruluşları, başka işyerlerinden gelen çalışanları ve bunların işverenlerini İSG riskleri konusunda bilgilendirmemek.</t>
  </si>
  <si>
    <t>Görevlendirdikleri kişi veya hizmet aldığı kurum ve kuruluşlar tarafından iş sağlığı ve güvenliği ile ilgili mevzuata uygun olan ve yazılı olarak bildirilen tedbirleri yerine getirmemek.</t>
  </si>
  <si>
    <t>İSG hizmetlerini yürütenler arasında koordinasyonu sağlamamak.</t>
  </si>
  <si>
    <r>
      <t xml:space="preserve">İSG hizmetleri için </t>
    </r>
    <r>
      <rPr>
        <sz val="10"/>
        <rFont val="Times New Roman"/>
        <family val="1"/>
        <charset val="162"/>
      </rPr>
      <t xml:space="preserve">görevlendirdikleri kişi veya hizmet aldığı kurum ve kuruluşların görevlerini yerine getirmeleri amacıyla </t>
    </r>
    <r>
      <rPr>
        <sz val="10"/>
        <color indexed="8"/>
        <rFont val="Times New Roman"/>
        <family val="1"/>
        <charset val="162"/>
      </rPr>
      <t>araç-gereç-mekân sağlamamak.</t>
    </r>
  </si>
  <si>
    <t>İşyeri hekimi çalıştırmamak.</t>
  </si>
  <si>
    <t>İş güvenliği uzmanı çalıştırmamak.</t>
  </si>
  <si>
    <r>
      <t>İşyerinde alınan iş sağlığı ve güvenliği tedbirlerini izlememek,</t>
    </r>
    <r>
      <rPr>
        <sz val="10"/>
        <color indexed="8"/>
        <rFont val="Times New Roman"/>
        <family val="1"/>
        <charset val="162"/>
      </rPr>
      <t xml:space="preserve"> denetlememek ve uygunsuzlukları gidermemek.</t>
    </r>
  </si>
  <si>
    <t>Risk değerlendirmesi yapmamak veya yaptırmamak.</t>
  </si>
  <si>
    <t>Risk değerlendirmesi yapmamaya veya yaptırmamaya devam etmek.</t>
  </si>
  <si>
    <t>İşyeri hekimi ve iş güvenliği uzmanının hak ve yetkilerini kısıtlamak.</t>
  </si>
  <si>
    <t>Ciddi ve yakın tehlike durumunda; çalışanların işi bırakarak güvenli yere gitmelerini sağlamamak. Zorunluluk olmadıkça, gerekli donanıma sahip ve özel olarak görevlendirilenler dışındaki çalışanlardan işlerine devam etmelerini istemek. Müdahalede bulunan çalışanları yaptıkları müdahaleden dolayı sorumlu tutmak</t>
  </si>
  <si>
    <t xml:space="preserve">Çalışanlara eğitim verme yükümlülüğüne uymamak (İSG eğitimi, çalışan temsilcisine özel eğitim, mesleki eğitim, iş kazası geçirene ilave eğitim, yenileme eğitimi, başka işyerinden çalışmak için gelenlere eğitim, geçici iş ilişkisiyle gelenlere eğitim vermemek, eğitim maliyetini çalışanlara yansıtmak, eğitimlerde geçen süreyi çalışma süresinden saymamak.) </t>
  </si>
  <si>
    <t>Uygun sayıda çalışan temsilcisi görevlendirmemek. (2-50 çalışana 1, 51-100 çalışana 2, 101-500 çalışana 3, 501-1000 çalışana 4, 1001-2000 çalışana 5, 2001 ve üzeri çalışanı bulunan işyerine 6)</t>
  </si>
  <si>
    <t>Çalışanların görüşlerini alma ve katılmalarını sağlama yükümlülüklerine uymamak.</t>
  </si>
  <si>
    <t>Tehlike kaynağının yok edilmesi veya tehlikeden kaynaklanan riskin azaltılması için, öneride bulunan ve gerekli tedbirlerin alınmasını isteyen çalışan temsilcilerinin isteklerini yerine getirmemek.</t>
  </si>
  <si>
    <t>Türk Lirası / her yükümlülük için</t>
  </si>
  <si>
    <t xml:space="preserve">01.01.2013 itibarıyla
Ceza Miktarı
YDO=%7,80      </t>
  </si>
  <si>
    <t xml:space="preserve">01.01.2014 itibarıyla
Ceza Miktarı
YDO=%3,93      </t>
  </si>
  <si>
    <t>Az Tehlikeli</t>
  </si>
  <si>
    <t>Tehlikeli</t>
  </si>
  <si>
    <t>Çok Tehlikeli</t>
  </si>
  <si>
    <t>-</t>
  </si>
  <si>
    <t>Türk Lirası / ihlale uğrayan her çalışan için (aykırılığın devam ettiği her ay için aynı miktar)</t>
  </si>
  <si>
    <t>26-1/o</t>
  </si>
  <si>
    <t>26-1/ö</t>
  </si>
  <si>
    <t>Çalışanlarına, standartlara uygun ve CE işaretli kişisel koruyucu donanım temin etmemek</t>
  </si>
  <si>
    <t>Yer altı maden işletmelerinde çalışanların bulundukları yeri ve giriş çıkışlarını gösteren takip sistemini kurmamak</t>
  </si>
  <si>
    <t>23.04.2015 itibarıyla 
(4/4/2015 tarihli ve 6645 sayılı kanun)</t>
  </si>
  <si>
    <t>10'dan az çalışan</t>
  </si>
  <si>
    <t>10-49 çalışan</t>
  </si>
  <si>
    <t>50 ve daha fazla çalışan</t>
  </si>
  <si>
    <t>Tehlike Sınıfı</t>
  </si>
  <si>
    <t>TL / Her hüküm için (aykırılığın devamı halinde her ay için aynı miktar)</t>
  </si>
  <si>
    <t>TL / Her yükümlülük için (aykırılığın devamı halinde her ay için aynı miktar)</t>
  </si>
  <si>
    <t>4) 6331 Sayılı İş Sağlığı ve Güvenliği Kanunu, Madde:26/4  (Ek: 4/4/2015-6645/4 md.) İşin durdurulması hâlinde, durdurmaya sebep olan fiilden dolayı ilgili idari para cezası uygulanmaz.</t>
  </si>
  <si>
    <t>5) 6331 Sayılı İş Sağlığı ve Güvenliği Kanunu, Madde:26/5 (Ek: 4/4/2015-6645/4 md.) Çalışan sayısıyla çarpılarak verilen idari para cezalarında üçüncü fıkra hükümleri uygulanmaz.</t>
  </si>
  <si>
    <t xml:space="preserve">b) On ila kırk dokuz çalışanı bulunan işyerlerinden;
1) Az tehlikeli sınıfta yer alanlar için aynı miktarda,
2) Tehlikeli sınıfta yer alanlar için yüzde elli oranında artırılarak,
3) Çok tehlikeli sınıfta yer alanlar için yüzde yüz oranında artırılarak, 
</t>
  </si>
  <si>
    <t xml:space="preserve">c) Elli ve daha fazla çalışanı bulunan işyerlerinden;
1) Az tehlikeli sınıfta yer alanlar için yüzde elli oranında artırılarak,
2) Tehlikeli sınıfta yer alanlar için yüzde yüz oranında artırılarak,
3) Çok tehlikeli sınıfta yer alanlar için yüzde iki yüz oranında artırılarak, 
</t>
  </si>
  <si>
    <t>uygulanır.</t>
  </si>
  <si>
    <t>4) 6331 Sayılı İş Sağlığı ve Güvenliği Kanunu, Madde:26/3 (Ek: 4/4/2015-6645/4 md.) Bu maddede belirtilen idari para cezaları;</t>
  </si>
  <si>
    <t>a) Ondan az çalışanı bulunan işyerlerinden;
1) Az tehlikeli sınıfta yer alanlar için aynı miktarda,
2) Tehlikeli sınıfta yer alanlar için yüzde yirmi beş oranında artırılarak,
3) Çok tehlikeli sınıfta yer alanlar için yüzde elli oranında artırılarak,</t>
  </si>
  <si>
    <t xml:space="preserve">01.01.2015 itibarıyla
Ceza Miktarı
YDO=%10,11    </t>
  </si>
  <si>
    <t>Türk Lirası / hakları kısıtlanan her birey için</t>
  </si>
  <si>
    <r>
      <rPr>
        <b/>
        <sz val="10"/>
        <color theme="1"/>
        <rFont val="Times New Roman"/>
        <family val="1"/>
        <charset val="162"/>
      </rPr>
      <t xml:space="preserve">TL /  Her bir aykırılık için * Her çalışan başına ayrı ayrı
</t>
    </r>
    <r>
      <rPr>
        <sz val="10"/>
        <color theme="1"/>
        <rFont val="Times New Roman"/>
        <family val="1"/>
        <charset val="162"/>
      </rPr>
      <t xml:space="preserve">
</t>
    </r>
    <r>
      <rPr>
        <i/>
        <sz val="10"/>
        <color theme="1"/>
        <rFont val="Times New Roman"/>
        <family val="1"/>
        <charset val="162"/>
      </rPr>
      <t>(23.04.2015 öncesi cezalar: 
TL / Her çalışan için)</t>
    </r>
  </si>
  <si>
    <t>a) Ondan az çalışanı bulunan işyerlerinden;</t>
  </si>
  <si>
    <t>1) Az tehlikeli sınıfta yer alanlar için aynı miktarda,</t>
  </si>
  <si>
    <t>2) Tehlikeli sınıfta yer alanlar için yüzde yirmi beş oranında artırılarak,</t>
  </si>
  <si>
    <t>3) Çok tehlikeli sınıfta yer alanlar için yüzde elli oranında artırılarak,</t>
  </si>
  <si>
    <t>b) On ila kırk dokuz çalışanı bulunan işyerlerinden;</t>
  </si>
  <si>
    <t>2) Tehlikeli sınıfta yer alanlar için yüzde elli oranında artırılarak,</t>
  </si>
  <si>
    <t xml:space="preserve">3) Çok tehlikeli sınıfta yer alanlar için yüzde yüz oranında artırılarak, </t>
  </si>
  <si>
    <t>c) Elli ve daha fazla çalışanı bulunan işyerlerinden;</t>
  </si>
  <si>
    <t>1) Az tehlikeli sınıfta yer alanlar için yüzde elli oranında artırılarak,</t>
  </si>
  <si>
    <t>2) Tehlikeli sınıfta yer alanlar için yüzde yüz oranında artırılarak,</t>
  </si>
  <si>
    <t xml:space="preserve">3) Çok tehlikeli sınıfta yer alanlar için yüzde iki yüz oranında artırılarak, </t>
  </si>
  <si>
    <t>---</t>
  </si>
  <si>
    <t>6331 SAYILI İŞ SAĞLIĞI VE GÜVENLİĞİ KANUNUNA GÖRE UYGULANACAK İDARİ PARA CEZALARI</t>
  </si>
  <si>
    <t>01.01.2016 itibarıyla 
Ceza Miktarı YDO=%5,58 ANA</t>
  </si>
  <si>
    <t>01.01.2017 itibarıyla 
Ceza Miktarı YDO=%3,83 ANA</t>
  </si>
  <si>
    <t>01.01.2017 itibarıyla 
Ceza Miktarı (YDO=%3,83)</t>
  </si>
  <si>
    <t>01.01.2016 itibarıyla 
Ceza Miktarı (YDO=%5,58)</t>
  </si>
  <si>
    <t xml:space="preserve"> </t>
  </si>
  <si>
    <r>
      <t xml:space="preserve">(3) </t>
    </r>
    <r>
      <rPr>
        <b/>
        <sz val="10"/>
        <rFont val="Times New Roman"/>
        <family val="1"/>
        <charset val="162"/>
      </rPr>
      <t xml:space="preserve">(Ek: 4/4/2015-6645/4 md.) </t>
    </r>
    <r>
      <rPr>
        <sz val="10"/>
        <rFont val="Times New Roman"/>
        <family val="1"/>
        <charset val="162"/>
      </rPr>
      <t>Bu maddede belirtilen idari para cezaları;</t>
    </r>
  </si>
  <si>
    <r>
      <t xml:space="preserve">2) 6331 Sayılı İş Sağlığı ve Güvenliği Kanunu, 30 Haziran 2012 Tarihli ve 28339 Sayılı Resmî Gazete'de yayımanmış, ilgili ceza maddelerini düzenleyen maddenin, kanunun </t>
    </r>
    <r>
      <rPr>
        <b/>
        <i/>
        <sz val="10"/>
        <color indexed="8"/>
        <rFont val="Times New Roman"/>
        <family val="1"/>
        <charset val="162"/>
      </rPr>
      <t xml:space="preserve">yayımı tarihinden itibaren altı ay sonra yürürlüğe gireceği belirtilmiştir. </t>
    </r>
  </si>
  <si>
    <r>
      <t xml:space="preserve">3) 01.06.2005 tarihinde türürlüğe giren 5326 sayılı Kabahatler Kanunun 17 nci maddesinin yedinci fıkrasında “İdarî para cezaları </t>
    </r>
    <r>
      <rPr>
        <b/>
        <i/>
        <sz val="10"/>
        <color indexed="8"/>
        <rFont val="Times New Roman"/>
        <family val="1"/>
        <charset val="162"/>
      </rPr>
      <t>her takvim yılı başından geçerli olmak üzere o yıl için 4/1/1961 tarihli ve 213 sayılı Vergi Usul Kanununun mükerrer 298 inci maddesi hükümleri uyarınca tespit ve ilân edilen yeniden değerleme oranında (YDO) artırılarak uygulanır. Bu suretle idarî para cezasının hesabında bir Türk Lirasının küsuru dikkate alınmaz. Bu fıkra hükmü, nispi nitelikteki idarî para cezaları açısından uygulanmaz.</t>
    </r>
  </si>
</sst>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charset val="162"/>
    </font>
    <font>
      <sz val="10"/>
      <name val="Arial Tur"/>
      <charset val="162"/>
    </font>
    <font>
      <b/>
      <sz val="12"/>
      <name val="Times New Roman"/>
      <family val="1"/>
      <charset val="162"/>
    </font>
    <font>
      <b/>
      <sz val="10"/>
      <name val="Times New Roman"/>
      <family val="1"/>
      <charset val="162"/>
    </font>
    <font>
      <sz val="10"/>
      <name val="Times New Roman"/>
      <family val="1"/>
      <charset val="162"/>
    </font>
    <font>
      <i/>
      <sz val="10"/>
      <name val="Times New Roman"/>
      <family val="1"/>
      <charset val="162"/>
    </font>
    <font>
      <b/>
      <u/>
      <sz val="10"/>
      <name val="Times New Roman"/>
      <family val="1"/>
      <charset val="162"/>
    </font>
    <font>
      <sz val="9"/>
      <name val="Times New Roman"/>
      <family val="1"/>
      <charset val="162"/>
    </font>
    <font>
      <sz val="10"/>
      <color indexed="8"/>
      <name val="Times New Roman"/>
      <family val="1"/>
      <charset val="162"/>
    </font>
    <font>
      <b/>
      <sz val="9"/>
      <name val="Times New Roman"/>
      <family val="1"/>
      <charset val="162"/>
    </font>
    <font>
      <b/>
      <i/>
      <sz val="10"/>
      <color indexed="8"/>
      <name val="Times New Roman"/>
      <family val="1"/>
      <charset val="162"/>
    </font>
    <font>
      <u/>
      <sz val="10"/>
      <color theme="10"/>
      <name val="Arial"/>
      <family val="2"/>
      <charset val="162"/>
    </font>
    <font>
      <b/>
      <sz val="12"/>
      <color theme="1"/>
      <name val="Times New Roman"/>
      <family val="1"/>
      <charset val="162"/>
    </font>
    <font>
      <sz val="10"/>
      <color rgb="FF000000"/>
      <name val="Times New Roman"/>
      <family val="1"/>
      <charset val="162"/>
    </font>
    <font>
      <b/>
      <sz val="10"/>
      <color theme="0"/>
      <name val="Times New Roman"/>
      <family val="1"/>
      <charset val="162"/>
    </font>
    <font>
      <sz val="10"/>
      <color theme="0"/>
      <name val="Times New Roman"/>
      <family val="1"/>
      <charset val="162"/>
    </font>
    <font>
      <b/>
      <u/>
      <sz val="12"/>
      <color theme="0"/>
      <name val="Times New Roman"/>
      <family val="1"/>
      <charset val="162"/>
    </font>
    <font>
      <b/>
      <sz val="12"/>
      <color theme="0"/>
      <name val="Times New Roman"/>
      <family val="1"/>
      <charset val="162"/>
    </font>
    <font>
      <i/>
      <sz val="10"/>
      <color theme="1"/>
      <name val="Times New Roman"/>
      <family val="1"/>
      <charset val="162"/>
    </font>
    <font>
      <u/>
      <sz val="12"/>
      <color theme="10"/>
      <name val="Times New Roman"/>
      <family val="1"/>
      <charset val="162"/>
    </font>
    <font>
      <sz val="10"/>
      <color theme="1"/>
      <name val="Times New Roman"/>
      <family val="1"/>
      <charset val="162"/>
    </font>
    <font>
      <b/>
      <sz val="10"/>
      <color theme="1"/>
      <name val="Times New Roman"/>
      <family val="1"/>
      <charset val="162"/>
    </font>
    <font>
      <b/>
      <sz val="10"/>
      <color rgb="FF0000CC"/>
      <name val="Times New Roman"/>
      <family val="1"/>
      <charset val="162"/>
    </font>
    <font>
      <b/>
      <u/>
      <sz val="12"/>
      <color rgb="FF0000CC"/>
      <name val="Times New Roman"/>
      <family val="1"/>
      <charset val="162"/>
    </font>
    <font>
      <sz val="7"/>
      <name val="Times New Roman"/>
      <family val="1"/>
      <charset val="162"/>
    </font>
    <font>
      <b/>
      <sz val="9"/>
      <color rgb="FF0000CC"/>
      <name val="Times New Roman"/>
      <family val="1"/>
      <charset val="162"/>
    </font>
    <font>
      <sz val="8"/>
      <name val="Times New Roman"/>
      <family val="1"/>
      <charset val="162"/>
    </font>
    <font>
      <b/>
      <sz val="8"/>
      <name val="Times New Roman"/>
      <family val="1"/>
      <charset val="162"/>
    </font>
    <font>
      <sz val="9"/>
      <color theme="1"/>
      <name val="Times New Roman"/>
      <family val="1"/>
      <charset val="162"/>
    </font>
    <font>
      <b/>
      <sz val="14"/>
      <name val="Times New Roman"/>
      <family val="1"/>
      <charset val="162"/>
    </font>
    <font>
      <b/>
      <i/>
      <sz val="10"/>
      <name val="Times New Roman"/>
      <family val="1"/>
      <charset val="162"/>
    </font>
    <font>
      <b/>
      <i/>
      <sz val="10"/>
      <color theme="1"/>
      <name val="Times New Roman"/>
      <family val="1"/>
      <charset val="162"/>
    </font>
  </fonts>
  <fills count="8">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CC66"/>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00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0" fontId="11" fillId="0" borderId="0" applyNumberFormat="0" applyFill="0" applyBorder="0" applyAlignment="0" applyProtection="0"/>
    <xf numFmtId="0" fontId="1" fillId="0" borderId="0"/>
  </cellStyleXfs>
  <cellXfs count="341">
    <xf numFmtId="0" fontId="0" fillId="0" borderId="0" xfId="0"/>
    <xf numFmtId="0" fontId="4" fillId="0" borderId="0" xfId="0" applyFont="1" applyAlignment="1">
      <alignment vertical="center"/>
    </xf>
    <xf numFmtId="49" fontId="4" fillId="0" borderId="0" xfId="0" applyNumberFormat="1"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wrapText="1"/>
    </xf>
    <xf numFmtId="3" fontId="2" fillId="0" borderId="0" xfId="0" applyNumberFormat="1" applyFont="1" applyAlignment="1">
      <alignment horizontal="center" vertical="center"/>
    </xf>
    <xf numFmtId="0" fontId="3" fillId="0" borderId="0" xfId="0" applyFont="1" applyAlignment="1">
      <alignment horizontal="center" vertical="center"/>
    </xf>
    <xf numFmtId="0" fontId="5" fillId="0" borderId="0" xfId="0" applyFont="1" applyAlignment="1">
      <alignment vertical="center" wrapText="1"/>
    </xf>
    <xf numFmtId="0" fontId="3" fillId="0" borderId="0" xfId="0" applyFont="1" applyBorder="1" applyAlignment="1">
      <alignment horizontal="center" vertical="center" wrapText="1"/>
    </xf>
    <xf numFmtId="0" fontId="20" fillId="2" borderId="28" xfId="0" applyFont="1" applyFill="1" applyBorder="1" applyAlignment="1">
      <alignment vertical="center" wrapText="1"/>
    </xf>
    <xf numFmtId="0" fontId="4" fillId="2" borderId="13" xfId="0" applyFont="1" applyFill="1" applyBorder="1" applyAlignment="1">
      <alignment vertical="center" wrapText="1"/>
    </xf>
    <xf numFmtId="49" fontId="4" fillId="3" borderId="12" xfId="0" applyNumberFormat="1" applyFont="1" applyFill="1" applyBorder="1" applyAlignment="1">
      <alignment vertical="center" wrapText="1"/>
    </xf>
    <xf numFmtId="49" fontId="4" fillId="3" borderId="13" xfId="0" applyNumberFormat="1" applyFont="1" applyFill="1" applyBorder="1" applyAlignment="1">
      <alignment vertical="center" wrapText="1"/>
    </xf>
    <xf numFmtId="49" fontId="4" fillId="2" borderId="13" xfId="0" applyNumberFormat="1" applyFont="1" applyFill="1" applyBorder="1" applyAlignment="1">
      <alignment vertical="center" wrapText="1"/>
    </xf>
    <xf numFmtId="49" fontId="4" fillId="2" borderId="12" xfId="0" applyNumberFormat="1" applyFont="1" applyFill="1" applyBorder="1" applyAlignment="1">
      <alignment vertical="center" wrapText="1"/>
    </xf>
    <xf numFmtId="0" fontId="4" fillId="3" borderId="13" xfId="0" applyFont="1" applyFill="1" applyBorder="1" applyAlignment="1">
      <alignment vertical="center" wrapText="1"/>
    </xf>
    <xf numFmtId="0" fontId="4" fillId="0" borderId="0" xfId="0" applyFont="1" applyBorder="1" applyAlignment="1">
      <alignment vertical="center"/>
    </xf>
    <xf numFmtId="0" fontId="13" fillId="2" borderId="13" xfId="0" applyFont="1" applyFill="1" applyBorder="1" applyAlignment="1">
      <alignment vertical="center" wrapText="1"/>
    </xf>
    <xf numFmtId="0" fontId="4" fillId="3" borderId="30" xfId="0" applyFont="1" applyFill="1" applyBorder="1" applyAlignment="1">
      <alignment vertical="center" wrapText="1"/>
    </xf>
    <xf numFmtId="0" fontId="4" fillId="2" borderId="30" xfId="0" applyFont="1" applyFill="1" applyBorder="1" applyAlignment="1">
      <alignment vertical="center" wrapText="1"/>
    </xf>
    <xf numFmtId="3" fontId="12" fillId="3" borderId="41" xfId="0" quotePrefix="1" applyNumberFormat="1" applyFont="1" applyFill="1" applyBorder="1" applyAlignment="1">
      <alignment horizontal="center" vertical="center" wrapText="1"/>
    </xf>
    <xf numFmtId="3" fontId="12" fillId="3" borderId="42" xfId="0" quotePrefix="1" applyNumberFormat="1" applyFont="1" applyFill="1" applyBorder="1" applyAlignment="1">
      <alignment horizontal="center" vertical="center" wrapText="1"/>
    </xf>
    <xf numFmtId="3" fontId="12" fillId="3" borderId="43" xfId="0" quotePrefix="1" applyNumberFormat="1" applyFont="1" applyFill="1" applyBorder="1" applyAlignment="1">
      <alignment horizontal="center" vertical="center" wrapText="1"/>
    </xf>
    <xf numFmtId="3" fontId="12" fillId="2" borderId="41" xfId="0" quotePrefix="1" applyNumberFormat="1" applyFont="1" applyFill="1" applyBorder="1" applyAlignment="1">
      <alignment horizontal="center" vertical="center" wrapText="1"/>
    </xf>
    <xf numFmtId="3" fontId="12" fillId="2" borderId="42" xfId="0" quotePrefix="1" applyNumberFormat="1" applyFont="1" applyFill="1" applyBorder="1" applyAlignment="1">
      <alignment horizontal="center" vertical="center" wrapText="1"/>
    </xf>
    <xf numFmtId="3" fontId="12" fillId="2" borderId="43" xfId="0" quotePrefix="1" applyNumberFormat="1" applyFont="1" applyFill="1" applyBorder="1" applyAlignment="1">
      <alignment horizontal="center" vertical="center" wrapText="1"/>
    </xf>
    <xf numFmtId="3" fontId="12" fillId="2" borderId="44" xfId="0" quotePrefix="1" applyNumberFormat="1" applyFont="1" applyFill="1" applyBorder="1" applyAlignment="1">
      <alignment horizontal="center" vertical="center" wrapText="1"/>
    </xf>
    <xf numFmtId="3" fontId="12" fillId="3" borderId="44" xfId="0" quotePrefix="1" applyNumberFormat="1" applyFont="1" applyFill="1" applyBorder="1" applyAlignment="1">
      <alignment horizontal="center" vertical="center" wrapText="1"/>
    </xf>
    <xf numFmtId="0" fontId="20" fillId="3" borderId="28" xfId="0" applyFont="1" applyFill="1" applyBorder="1" applyAlignment="1">
      <alignment vertical="center" wrapText="1"/>
    </xf>
    <xf numFmtId="3" fontId="12" fillId="2" borderId="45" xfId="0" quotePrefix="1" applyNumberFormat="1" applyFont="1" applyFill="1" applyBorder="1" applyAlignment="1">
      <alignment horizontal="center" vertical="center" wrapText="1"/>
    </xf>
    <xf numFmtId="0" fontId="21" fillId="0" borderId="0" xfId="0" applyFont="1" applyBorder="1" applyAlignment="1">
      <alignment horizontal="left" vertical="center" wrapText="1"/>
    </xf>
    <xf numFmtId="3" fontId="21" fillId="0" borderId="0" xfId="0" applyNumberFormat="1" applyFont="1" applyAlignment="1">
      <alignment horizontal="center" vertical="center"/>
    </xf>
    <xf numFmtId="3" fontId="22" fillId="3" borderId="22" xfId="0" quotePrefix="1" applyNumberFormat="1" applyFont="1" applyFill="1" applyBorder="1" applyAlignment="1">
      <alignment horizontal="right" vertical="center" wrapText="1" indent="1"/>
    </xf>
    <xf numFmtId="3" fontId="22" fillId="3" borderId="1" xfId="0" quotePrefix="1" applyNumberFormat="1" applyFont="1" applyFill="1" applyBorder="1" applyAlignment="1">
      <alignment horizontal="right" vertical="center" wrapText="1" indent="1"/>
    </xf>
    <xf numFmtId="3" fontId="22" fillId="3" borderId="51" xfId="0" quotePrefix="1" applyNumberFormat="1" applyFont="1" applyFill="1" applyBorder="1" applyAlignment="1">
      <alignment horizontal="right" vertical="center" wrapText="1" indent="1"/>
    </xf>
    <xf numFmtId="3" fontId="22" fillId="3" borderId="23" xfId="0" quotePrefix="1" applyNumberFormat="1" applyFont="1" applyFill="1" applyBorder="1" applyAlignment="1">
      <alignment horizontal="right" vertical="center" wrapText="1" indent="1"/>
    </xf>
    <xf numFmtId="3" fontId="22" fillId="3" borderId="35" xfId="0" quotePrefix="1" applyNumberFormat="1" applyFont="1" applyFill="1" applyBorder="1" applyAlignment="1">
      <alignment horizontal="right" vertical="center" wrapText="1" indent="1"/>
    </xf>
    <xf numFmtId="3" fontId="22" fillId="3" borderId="24" xfId="0" quotePrefix="1" applyNumberFormat="1" applyFont="1" applyFill="1" applyBorder="1" applyAlignment="1">
      <alignment horizontal="right" vertical="center" wrapText="1" indent="1"/>
    </xf>
    <xf numFmtId="3" fontId="22" fillId="3" borderId="19" xfId="0" quotePrefix="1" applyNumberFormat="1" applyFont="1" applyFill="1" applyBorder="1" applyAlignment="1">
      <alignment horizontal="right" vertical="center" wrapText="1" indent="1"/>
    </xf>
    <xf numFmtId="3" fontId="22" fillId="3" borderId="52" xfId="0" quotePrefix="1" applyNumberFormat="1" applyFont="1" applyFill="1" applyBorder="1" applyAlignment="1">
      <alignment horizontal="right" vertical="center" wrapText="1" indent="1"/>
    </xf>
    <xf numFmtId="3" fontId="22" fillId="2" borderId="22" xfId="0" quotePrefix="1" applyNumberFormat="1" applyFont="1" applyFill="1" applyBorder="1" applyAlignment="1">
      <alignment horizontal="right" vertical="center" wrapText="1" indent="1"/>
    </xf>
    <xf numFmtId="3" fontId="22" fillId="2" borderId="1" xfId="0" quotePrefix="1" applyNumberFormat="1" applyFont="1" applyFill="1" applyBorder="1" applyAlignment="1">
      <alignment horizontal="right" vertical="center" wrapText="1" indent="1"/>
    </xf>
    <xf numFmtId="3" fontId="22" fillId="2" borderId="51" xfId="0" quotePrefix="1" applyNumberFormat="1" applyFont="1" applyFill="1" applyBorder="1" applyAlignment="1">
      <alignment horizontal="right" vertical="center" wrapText="1" indent="1"/>
    </xf>
    <xf numFmtId="3" fontId="22" fillId="2" borderId="23" xfId="0" quotePrefix="1" applyNumberFormat="1" applyFont="1" applyFill="1" applyBorder="1" applyAlignment="1">
      <alignment horizontal="right" vertical="center" wrapText="1" indent="1"/>
    </xf>
    <xf numFmtId="3" fontId="22" fillId="2" borderId="35" xfId="0" quotePrefix="1" applyNumberFormat="1" applyFont="1" applyFill="1" applyBorder="1" applyAlignment="1">
      <alignment horizontal="right" vertical="center" wrapText="1" indent="1"/>
    </xf>
    <xf numFmtId="3" fontId="22" fillId="2" borderId="24" xfId="0" quotePrefix="1" applyNumberFormat="1" applyFont="1" applyFill="1" applyBorder="1" applyAlignment="1">
      <alignment horizontal="right" vertical="center" wrapText="1" indent="1"/>
    </xf>
    <xf numFmtId="3" fontId="22" fillId="2" borderId="19" xfId="0" quotePrefix="1" applyNumberFormat="1" applyFont="1" applyFill="1" applyBorder="1" applyAlignment="1">
      <alignment horizontal="right" vertical="center" wrapText="1" indent="1"/>
    </xf>
    <xf numFmtId="3" fontId="22" fillId="2" borderId="52" xfId="0" quotePrefix="1" applyNumberFormat="1" applyFont="1" applyFill="1" applyBorder="1" applyAlignment="1">
      <alignment horizontal="right" vertical="center" wrapText="1" indent="1"/>
    </xf>
    <xf numFmtId="3" fontId="22" fillId="3" borderId="22" xfId="0" quotePrefix="1" applyNumberFormat="1" applyFont="1" applyFill="1" applyBorder="1" applyAlignment="1">
      <alignment horizontal="center" vertical="center" wrapText="1"/>
    </xf>
    <xf numFmtId="3" fontId="22" fillId="3" borderId="14" xfId="0" quotePrefix="1" applyNumberFormat="1" applyFont="1" applyFill="1" applyBorder="1" applyAlignment="1">
      <alignment horizontal="center" vertical="center" wrapText="1"/>
    </xf>
    <xf numFmtId="3" fontId="22" fillId="3" borderId="51" xfId="0" quotePrefix="1" applyNumberFormat="1" applyFont="1" applyFill="1" applyBorder="1" applyAlignment="1">
      <alignment horizontal="center" vertical="center" wrapText="1"/>
    </xf>
    <xf numFmtId="3" fontId="22" fillId="3" borderId="23" xfId="0" quotePrefix="1" applyNumberFormat="1" applyFont="1" applyFill="1" applyBorder="1" applyAlignment="1">
      <alignment horizontal="center" vertical="center" wrapText="1"/>
    </xf>
    <xf numFmtId="3" fontId="22" fillId="3" borderId="1" xfId="0" quotePrefix="1" applyNumberFormat="1" applyFont="1" applyFill="1" applyBorder="1" applyAlignment="1">
      <alignment horizontal="center" vertical="center" wrapText="1"/>
    </xf>
    <xf numFmtId="3" fontId="22" fillId="3" borderId="35" xfId="0" quotePrefix="1" applyNumberFormat="1" applyFont="1" applyFill="1" applyBorder="1" applyAlignment="1">
      <alignment horizontal="center" vertical="center" wrapText="1"/>
    </xf>
    <xf numFmtId="3" fontId="22" fillId="3" borderId="24" xfId="0" quotePrefix="1" applyNumberFormat="1" applyFont="1" applyFill="1" applyBorder="1" applyAlignment="1">
      <alignment horizontal="center" vertical="center" wrapText="1"/>
    </xf>
    <xf numFmtId="0" fontId="22" fillId="0" borderId="0" xfId="0" applyFont="1" applyBorder="1" applyAlignment="1">
      <alignment horizontal="left" vertical="center" wrapText="1"/>
    </xf>
    <xf numFmtId="3" fontId="22" fillId="0" borderId="0" xfId="0" applyNumberFormat="1" applyFont="1" applyAlignment="1">
      <alignment horizontal="center" vertical="center"/>
    </xf>
    <xf numFmtId="3" fontId="12" fillId="3" borderId="45" xfId="0" quotePrefix="1" applyNumberFormat="1" applyFont="1" applyFill="1" applyBorder="1" applyAlignment="1">
      <alignment horizontal="center" vertical="center" wrapText="1"/>
    </xf>
    <xf numFmtId="3" fontId="22" fillId="3" borderId="54" xfId="0" quotePrefix="1" applyNumberFormat="1" applyFont="1" applyFill="1" applyBorder="1" applyAlignment="1">
      <alignment horizontal="right" vertical="center" wrapText="1" indent="1"/>
    </xf>
    <xf numFmtId="3" fontId="22" fillId="3" borderId="2" xfId="0" quotePrefix="1" applyNumberFormat="1" applyFont="1" applyFill="1" applyBorder="1" applyAlignment="1">
      <alignment horizontal="right" vertical="center" wrapText="1" indent="1"/>
    </xf>
    <xf numFmtId="3" fontId="22" fillId="3" borderId="34" xfId="0" quotePrefix="1" applyNumberFormat="1" applyFont="1" applyFill="1" applyBorder="1" applyAlignment="1">
      <alignment horizontal="right" vertical="center" wrapText="1" indent="1"/>
    </xf>
    <xf numFmtId="3" fontId="25" fillId="4" borderId="24" xfId="0" applyNumberFormat="1" applyFont="1" applyFill="1" applyBorder="1" applyAlignment="1">
      <alignment horizontal="center" vertical="center" wrapText="1"/>
    </xf>
    <xf numFmtId="3" fontId="25" fillId="4" borderId="19" xfId="0" applyNumberFormat="1" applyFont="1" applyFill="1" applyBorder="1" applyAlignment="1">
      <alignment horizontal="center" vertical="center" wrapText="1"/>
    </xf>
    <xf numFmtId="3" fontId="25" fillId="4" borderId="52"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26" fillId="0" borderId="0" xfId="0" applyFont="1" applyBorder="1" applyAlignment="1">
      <alignment horizontal="left" vertical="center" wrapText="1"/>
    </xf>
    <xf numFmtId="3" fontId="27" fillId="0" borderId="0" xfId="0" applyNumberFormat="1" applyFont="1" applyAlignment="1">
      <alignment horizontal="center" vertical="center"/>
    </xf>
    <xf numFmtId="0" fontId="26" fillId="0" borderId="0" xfId="0" applyFont="1" applyAlignment="1">
      <alignment vertical="center"/>
    </xf>
    <xf numFmtId="3" fontId="28" fillId="4" borderId="21" xfId="0" applyNumberFormat="1" applyFont="1" applyFill="1" applyBorder="1" applyAlignment="1">
      <alignment horizontal="center" vertical="center" wrapText="1"/>
    </xf>
    <xf numFmtId="3" fontId="28" fillId="4" borderId="19" xfId="0" applyNumberFormat="1" applyFont="1" applyFill="1" applyBorder="1" applyAlignment="1">
      <alignment horizontal="center" vertical="center" wrapText="1"/>
    </xf>
    <xf numFmtId="3" fontId="7" fillId="4" borderId="24" xfId="0" applyNumberFormat="1" applyFont="1" applyFill="1" applyBorder="1" applyAlignment="1">
      <alignment horizontal="center" vertical="center" wrapText="1"/>
    </xf>
    <xf numFmtId="3" fontId="7" fillId="4" borderId="19" xfId="0" applyNumberFormat="1" applyFont="1" applyFill="1" applyBorder="1" applyAlignment="1">
      <alignment horizontal="center" vertical="center" wrapText="1"/>
    </xf>
    <xf numFmtId="3" fontId="7" fillId="4" borderId="52" xfId="0" applyNumberFormat="1" applyFont="1" applyFill="1" applyBorder="1" applyAlignment="1">
      <alignment horizontal="center" vertical="center" wrapText="1"/>
    </xf>
    <xf numFmtId="3" fontId="20" fillId="3" borderId="33" xfId="0" quotePrefix="1" applyNumberFormat="1" applyFont="1" applyFill="1" applyBorder="1" applyAlignment="1">
      <alignment horizontal="right" vertical="center" wrapText="1" indent="1"/>
    </xf>
    <xf numFmtId="3" fontId="20" fillId="3" borderId="2" xfId="0" quotePrefix="1" applyNumberFormat="1" applyFont="1" applyFill="1" applyBorder="1" applyAlignment="1">
      <alignment horizontal="right" vertical="center" wrapText="1" indent="1"/>
    </xf>
    <xf numFmtId="3" fontId="4" fillId="3" borderId="54" xfId="0" quotePrefix="1" applyNumberFormat="1" applyFont="1" applyFill="1" applyBorder="1" applyAlignment="1">
      <alignment horizontal="right" vertical="center" wrapText="1" indent="1"/>
    </xf>
    <xf numFmtId="3" fontId="4" fillId="3" borderId="2" xfId="0" quotePrefix="1" applyNumberFormat="1" applyFont="1" applyFill="1" applyBorder="1" applyAlignment="1">
      <alignment horizontal="right" vertical="center" wrapText="1" indent="1"/>
    </xf>
    <xf numFmtId="3" fontId="4" fillId="3" borderId="34" xfId="0" quotePrefix="1" applyNumberFormat="1" applyFont="1" applyFill="1" applyBorder="1" applyAlignment="1">
      <alignment horizontal="right" vertical="center" wrapText="1" indent="1"/>
    </xf>
    <xf numFmtId="3" fontId="20" fillId="3" borderId="11" xfId="0" quotePrefix="1" applyNumberFormat="1" applyFont="1" applyFill="1" applyBorder="1" applyAlignment="1">
      <alignment horizontal="right" vertical="center" wrapText="1" indent="1"/>
    </xf>
    <xf numFmtId="3" fontId="20" fillId="3" borderId="1" xfId="0" quotePrefix="1" applyNumberFormat="1" applyFont="1" applyFill="1" applyBorder="1" applyAlignment="1">
      <alignment horizontal="right" vertical="center" wrapText="1" indent="1"/>
    </xf>
    <xf numFmtId="3" fontId="4" fillId="3" borderId="23" xfId="0" quotePrefix="1" applyNumberFormat="1" applyFont="1" applyFill="1" applyBorder="1" applyAlignment="1">
      <alignment horizontal="right" vertical="center" wrapText="1" indent="1"/>
    </xf>
    <xf numFmtId="3" fontId="4" fillId="3" borderId="1" xfId="0" quotePrefix="1" applyNumberFormat="1" applyFont="1" applyFill="1" applyBorder="1" applyAlignment="1">
      <alignment horizontal="right" vertical="center" wrapText="1" indent="1"/>
    </xf>
    <xf numFmtId="3" fontId="4" fillId="3" borderId="35" xfId="0" quotePrefix="1" applyNumberFormat="1" applyFont="1" applyFill="1" applyBorder="1" applyAlignment="1">
      <alignment horizontal="right" vertical="center" wrapText="1" indent="1"/>
    </xf>
    <xf numFmtId="3" fontId="20" fillId="3" borderId="21" xfId="0" quotePrefix="1" applyNumberFormat="1" applyFont="1" applyFill="1" applyBorder="1" applyAlignment="1">
      <alignment horizontal="right" vertical="center" wrapText="1" indent="1"/>
    </xf>
    <xf numFmtId="3" fontId="20" fillId="3" borderId="19" xfId="0" quotePrefix="1" applyNumberFormat="1" applyFont="1" applyFill="1" applyBorder="1" applyAlignment="1">
      <alignment horizontal="right" vertical="center" wrapText="1" indent="1"/>
    </xf>
    <xf numFmtId="3" fontId="4" fillId="3" borderId="24" xfId="0" quotePrefix="1" applyNumberFormat="1" applyFont="1" applyFill="1" applyBorder="1" applyAlignment="1">
      <alignment horizontal="right" vertical="center" wrapText="1" indent="1"/>
    </xf>
    <xf numFmtId="3" fontId="4" fillId="3" borderId="19" xfId="0" quotePrefix="1" applyNumberFormat="1" applyFont="1" applyFill="1" applyBorder="1" applyAlignment="1">
      <alignment horizontal="right" vertical="center" wrapText="1" indent="1"/>
    </xf>
    <xf numFmtId="3" fontId="4" fillId="3" borderId="52" xfId="0" quotePrefix="1" applyNumberFormat="1" applyFont="1" applyFill="1" applyBorder="1" applyAlignment="1">
      <alignment horizontal="right" vertical="center" wrapText="1" indent="1"/>
    </xf>
    <xf numFmtId="3" fontId="20" fillId="2" borderId="40" xfId="0" quotePrefix="1" applyNumberFormat="1" applyFont="1" applyFill="1" applyBorder="1" applyAlignment="1">
      <alignment horizontal="right" vertical="center" wrapText="1" indent="1"/>
    </xf>
    <xf numFmtId="3" fontId="20" fillId="2" borderId="14" xfId="0" quotePrefix="1" applyNumberFormat="1" applyFont="1" applyFill="1" applyBorder="1" applyAlignment="1">
      <alignment horizontal="right" vertical="center" wrapText="1" indent="1"/>
    </xf>
    <xf numFmtId="3" fontId="4" fillId="2" borderId="22" xfId="0" quotePrefix="1" applyNumberFormat="1" applyFont="1" applyFill="1" applyBorder="1" applyAlignment="1">
      <alignment horizontal="right" vertical="center" wrapText="1" indent="1"/>
    </xf>
    <xf numFmtId="3" fontId="4" fillId="2" borderId="1" xfId="0" quotePrefix="1" applyNumberFormat="1" applyFont="1" applyFill="1" applyBorder="1" applyAlignment="1">
      <alignment horizontal="right" vertical="center" wrapText="1" indent="1"/>
    </xf>
    <xf numFmtId="3" fontId="4" fillId="2" borderId="51" xfId="0" quotePrefix="1" applyNumberFormat="1" applyFont="1" applyFill="1" applyBorder="1" applyAlignment="1">
      <alignment horizontal="right" vertical="center" wrapText="1" indent="1"/>
    </xf>
    <xf numFmtId="3" fontId="20" fillId="2" borderId="11" xfId="0" quotePrefix="1" applyNumberFormat="1" applyFont="1" applyFill="1" applyBorder="1" applyAlignment="1">
      <alignment horizontal="right" vertical="center" wrapText="1" indent="1"/>
    </xf>
    <xf numFmtId="3" fontId="20" fillId="2" borderId="1" xfId="0" quotePrefix="1" applyNumberFormat="1" applyFont="1" applyFill="1" applyBorder="1" applyAlignment="1">
      <alignment horizontal="right" vertical="center" wrapText="1" indent="1"/>
    </xf>
    <xf numFmtId="3" fontId="4" fillId="2" borderId="23" xfId="0" quotePrefix="1" applyNumberFormat="1" applyFont="1" applyFill="1" applyBorder="1" applyAlignment="1">
      <alignment horizontal="right" vertical="center" wrapText="1" indent="1"/>
    </xf>
    <xf numFmtId="3" fontId="4" fillId="2" borderId="35" xfId="0" quotePrefix="1" applyNumberFormat="1" applyFont="1" applyFill="1" applyBorder="1" applyAlignment="1">
      <alignment horizontal="right" vertical="center" wrapText="1" indent="1"/>
    </xf>
    <xf numFmtId="3" fontId="20" fillId="2" borderId="21" xfId="0" quotePrefix="1" applyNumberFormat="1" applyFont="1" applyFill="1" applyBorder="1" applyAlignment="1">
      <alignment horizontal="right" vertical="center" wrapText="1" indent="1"/>
    </xf>
    <xf numFmtId="3" fontId="20" fillId="2" borderId="19" xfId="0" quotePrefix="1" applyNumberFormat="1" applyFont="1" applyFill="1" applyBorder="1" applyAlignment="1">
      <alignment horizontal="right" vertical="center" wrapText="1" indent="1"/>
    </xf>
    <xf numFmtId="3" fontId="4" fillId="2" borderId="24" xfId="0" quotePrefix="1" applyNumberFormat="1" applyFont="1" applyFill="1" applyBorder="1" applyAlignment="1">
      <alignment horizontal="right" vertical="center" wrapText="1" indent="1"/>
    </xf>
    <xf numFmtId="3" fontId="4" fillId="2" borderId="19" xfId="0" quotePrefix="1" applyNumberFormat="1" applyFont="1" applyFill="1" applyBorder="1" applyAlignment="1">
      <alignment horizontal="right" vertical="center" wrapText="1" indent="1"/>
    </xf>
    <xf numFmtId="3" fontId="4" fillId="2" borderId="52" xfId="0" quotePrefix="1" applyNumberFormat="1" applyFont="1" applyFill="1" applyBorder="1" applyAlignment="1">
      <alignment horizontal="right" vertical="center" wrapText="1" indent="1"/>
    </xf>
    <xf numFmtId="3" fontId="20" fillId="3" borderId="40" xfId="0" quotePrefix="1" applyNumberFormat="1" applyFont="1" applyFill="1" applyBorder="1" applyAlignment="1">
      <alignment horizontal="right" vertical="center" wrapText="1" indent="1"/>
    </xf>
    <xf numFmtId="3" fontId="20" fillId="3" borderId="14" xfId="0" quotePrefix="1" applyNumberFormat="1" applyFont="1" applyFill="1" applyBorder="1" applyAlignment="1">
      <alignment horizontal="right" vertical="center" wrapText="1" indent="1"/>
    </xf>
    <xf numFmtId="3" fontId="4" fillId="3" borderId="22" xfId="0" quotePrefix="1" applyNumberFormat="1" applyFont="1" applyFill="1" applyBorder="1" applyAlignment="1">
      <alignment horizontal="right" vertical="center" wrapText="1" indent="1"/>
    </xf>
    <xf numFmtId="3" fontId="4" fillId="3" borderId="51" xfId="0" quotePrefix="1" applyNumberFormat="1" applyFont="1" applyFill="1" applyBorder="1" applyAlignment="1">
      <alignment horizontal="right" vertical="center" wrapText="1" indent="1"/>
    </xf>
    <xf numFmtId="3" fontId="20" fillId="3" borderId="40" xfId="0" quotePrefix="1" applyNumberFormat="1" applyFont="1" applyFill="1" applyBorder="1" applyAlignment="1">
      <alignment horizontal="center" vertical="center" wrapText="1"/>
    </xf>
    <xf numFmtId="3" fontId="20" fillId="3" borderId="14" xfId="0" quotePrefix="1" applyNumberFormat="1" applyFont="1" applyFill="1" applyBorder="1" applyAlignment="1">
      <alignment horizontal="center" vertical="center" wrapText="1"/>
    </xf>
    <xf numFmtId="3" fontId="4" fillId="3" borderId="22" xfId="0" quotePrefix="1" applyNumberFormat="1" applyFont="1" applyFill="1" applyBorder="1" applyAlignment="1">
      <alignment horizontal="center" vertical="center" wrapText="1"/>
    </xf>
    <xf numFmtId="3" fontId="4" fillId="3" borderId="14" xfId="0" quotePrefix="1" applyNumberFormat="1" applyFont="1" applyFill="1" applyBorder="1" applyAlignment="1">
      <alignment horizontal="center" vertical="center" wrapText="1"/>
    </xf>
    <xf numFmtId="3" fontId="4" fillId="3" borderId="51" xfId="0" quotePrefix="1" applyNumberFormat="1" applyFont="1" applyFill="1" applyBorder="1" applyAlignment="1">
      <alignment horizontal="center" vertical="center" wrapText="1"/>
    </xf>
    <xf numFmtId="3" fontId="20" fillId="3" borderId="11" xfId="0" quotePrefix="1" applyNumberFormat="1" applyFont="1" applyFill="1" applyBorder="1" applyAlignment="1">
      <alignment horizontal="center" vertical="center" wrapText="1"/>
    </xf>
    <xf numFmtId="3" fontId="20" fillId="3" borderId="1" xfId="0" quotePrefix="1" applyNumberFormat="1" applyFont="1" applyFill="1" applyBorder="1" applyAlignment="1">
      <alignment horizontal="center" vertical="center" wrapText="1"/>
    </xf>
    <xf numFmtId="3" fontId="4" fillId="3" borderId="23" xfId="0" quotePrefix="1" applyNumberFormat="1" applyFont="1" applyFill="1" applyBorder="1" applyAlignment="1">
      <alignment horizontal="center" vertical="center" wrapText="1"/>
    </xf>
    <xf numFmtId="3" fontId="4" fillId="3" borderId="1" xfId="0" quotePrefix="1" applyNumberFormat="1" applyFont="1" applyFill="1" applyBorder="1" applyAlignment="1">
      <alignment horizontal="center" vertical="center" wrapText="1"/>
    </xf>
    <xf numFmtId="3" fontId="4" fillId="3" borderId="35" xfId="0" quotePrefix="1" applyNumberFormat="1" applyFont="1" applyFill="1" applyBorder="1" applyAlignment="1">
      <alignment horizontal="center" vertical="center" wrapText="1"/>
    </xf>
    <xf numFmtId="3" fontId="20" fillId="3" borderId="21" xfId="0" quotePrefix="1" applyNumberFormat="1" applyFont="1" applyFill="1" applyBorder="1" applyAlignment="1">
      <alignment horizontal="center" vertical="center" wrapText="1"/>
    </xf>
    <xf numFmtId="3" fontId="4" fillId="3" borderId="24" xfId="0" quotePrefix="1" applyNumberFormat="1" applyFont="1" applyFill="1" applyBorder="1" applyAlignment="1">
      <alignment horizontal="center" vertical="center" wrapText="1"/>
    </xf>
    <xf numFmtId="3" fontId="20" fillId="3" borderId="8" xfId="0" quotePrefix="1" applyNumberFormat="1" applyFont="1" applyFill="1" applyBorder="1" applyAlignment="1">
      <alignment horizontal="right" vertical="center" wrapText="1" indent="1"/>
    </xf>
    <xf numFmtId="3" fontId="20" fillId="3" borderId="6" xfId="0" quotePrefix="1" applyNumberFormat="1" applyFont="1" applyFill="1" applyBorder="1" applyAlignment="1">
      <alignment horizontal="right" vertical="center" wrapText="1" indent="1"/>
    </xf>
    <xf numFmtId="3" fontId="20" fillId="3" borderId="9" xfId="0" quotePrefix="1" applyNumberFormat="1" applyFont="1" applyFill="1" applyBorder="1" applyAlignment="1">
      <alignment horizontal="right" vertical="center" wrapText="1" indent="1"/>
    </xf>
    <xf numFmtId="3" fontId="20" fillId="3" borderId="5" xfId="0" quotePrefix="1" applyNumberFormat="1" applyFont="1" applyFill="1" applyBorder="1" applyAlignment="1">
      <alignment horizontal="right" vertical="center" wrapText="1" indent="1"/>
    </xf>
    <xf numFmtId="3" fontId="20" fillId="2" borderId="9" xfId="0" quotePrefix="1" applyNumberFormat="1" applyFont="1" applyFill="1" applyBorder="1" applyAlignment="1">
      <alignment horizontal="right" vertical="center" wrapText="1" indent="1"/>
    </xf>
    <xf numFmtId="3" fontId="20" fillId="2" borderId="20" xfId="0" quotePrefix="1" applyNumberFormat="1" applyFont="1" applyFill="1" applyBorder="1" applyAlignment="1">
      <alignment horizontal="right" vertical="center" wrapText="1" indent="1"/>
    </xf>
    <xf numFmtId="3" fontId="20" fillId="2" borderId="5" xfId="0" quotePrefix="1" applyNumberFormat="1" applyFont="1" applyFill="1" applyBorder="1" applyAlignment="1">
      <alignment horizontal="right" vertical="center" wrapText="1" indent="1"/>
    </xf>
    <xf numFmtId="3" fontId="20" fillId="2" borderId="6" xfId="0" quotePrefix="1" applyNumberFormat="1" applyFont="1" applyFill="1" applyBorder="1" applyAlignment="1">
      <alignment horizontal="right" vertical="center" wrapText="1" indent="1"/>
    </xf>
    <xf numFmtId="3" fontId="20" fillId="2" borderId="33" xfId="0" quotePrefix="1" applyNumberFormat="1" applyFont="1" applyFill="1" applyBorder="1" applyAlignment="1">
      <alignment horizontal="right" vertical="center" wrapText="1" indent="1"/>
    </xf>
    <xf numFmtId="3" fontId="20" fillId="2" borderId="2" xfId="0" quotePrefix="1" applyNumberFormat="1" applyFont="1" applyFill="1" applyBorder="1" applyAlignment="1">
      <alignment horizontal="right" vertical="center" wrapText="1" indent="1"/>
    </xf>
    <xf numFmtId="0" fontId="20" fillId="0" borderId="0" xfId="0" applyFont="1" applyBorder="1" applyAlignment="1">
      <alignment horizontal="left" vertical="center" wrapText="1"/>
    </xf>
    <xf numFmtId="3" fontId="20" fillId="0" borderId="0" xfId="0" applyNumberFormat="1" applyFont="1" applyAlignment="1">
      <alignment horizontal="center" vertical="center"/>
    </xf>
    <xf numFmtId="3" fontId="4" fillId="0" borderId="0" xfId="0" applyNumberFormat="1" applyFont="1" applyAlignment="1">
      <alignment horizontal="center" vertical="center"/>
    </xf>
    <xf numFmtId="0" fontId="13" fillId="2" borderId="13" xfId="0" applyFont="1" applyFill="1" applyBorder="1" applyAlignment="1">
      <alignment horizontal="left" vertical="center" wrapText="1"/>
    </xf>
    <xf numFmtId="49" fontId="4" fillId="2" borderId="13" xfId="0" applyNumberFormat="1" applyFont="1" applyFill="1" applyBorder="1" applyAlignment="1">
      <alignment horizontal="center" vertical="center" wrapText="1"/>
    </xf>
    <xf numFmtId="0" fontId="20" fillId="3" borderId="37" xfId="0" applyFont="1" applyFill="1" applyBorder="1" applyAlignment="1">
      <alignment horizontal="left" vertical="center" wrapText="1"/>
    </xf>
    <xf numFmtId="0" fontId="20" fillId="2" borderId="37" xfId="0" applyFont="1" applyFill="1" applyBorder="1" applyAlignment="1">
      <alignment horizontal="left" vertical="center" wrapText="1"/>
    </xf>
    <xf numFmtId="3" fontId="12" fillId="3" borderId="37" xfId="0" quotePrefix="1" applyNumberFormat="1" applyFont="1" applyFill="1" applyBorder="1" applyAlignment="1">
      <alignment horizontal="center" vertical="center" wrapText="1"/>
    </xf>
    <xf numFmtId="3" fontId="26" fillId="3" borderId="55" xfId="0" quotePrefix="1" applyNumberFormat="1" applyFont="1" applyFill="1" applyBorder="1" applyAlignment="1">
      <alignment horizontal="center" vertical="center" wrapText="1"/>
    </xf>
    <xf numFmtId="3" fontId="26" fillId="3" borderId="13" xfId="0" quotePrefix="1" applyNumberFormat="1" applyFont="1" applyFill="1" applyBorder="1" applyAlignment="1">
      <alignment horizontal="center" vertical="center" wrapText="1"/>
    </xf>
    <xf numFmtId="3" fontId="26" fillId="3" borderId="13" xfId="0" applyNumberFormat="1" applyFont="1" applyFill="1" applyBorder="1" applyAlignment="1">
      <alignment horizontal="center" vertical="center" wrapText="1"/>
    </xf>
    <xf numFmtId="0" fontId="4" fillId="2" borderId="1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4" fillId="3" borderId="13" xfId="0" applyFont="1" applyFill="1" applyBorder="1" applyAlignment="1">
      <alignment horizontal="left" vertical="center" wrapText="1"/>
    </xf>
    <xf numFmtId="3" fontId="26" fillId="2" borderId="13" xfId="0" quotePrefix="1" applyNumberFormat="1" applyFont="1" applyFill="1" applyBorder="1" applyAlignment="1">
      <alignment horizontal="center" vertical="center" wrapText="1"/>
    </xf>
    <xf numFmtId="3" fontId="26" fillId="2" borderId="13" xfId="0" applyNumberFormat="1" applyFont="1" applyFill="1" applyBorder="1" applyAlignment="1">
      <alignment horizontal="center" vertical="center" wrapText="1"/>
    </xf>
    <xf numFmtId="3" fontId="20" fillId="3" borderId="29" xfId="0" quotePrefix="1" applyNumberFormat="1" applyFont="1" applyFill="1" applyBorder="1" applyAlignment="1">
      <alignment horizontal="center" vertical="center" wrapText="1"/>
    </xf>
    <xf numFmtId="3" fontId="20" fillId="2" borderId="29" xfId="0" quotePrefix="1" applyNumberFormat="1" applyFont="1" applyFill="1" applyBorder="1" applyAlignment="1">
      <alignment horizontal="center" vertical="center" wrapText="1"/>
    </xf>
    <xf numFmtId="49" fontId="4" fillId="3" borderId="13" xfId="0" applyNumberFormat="1" applyFont="1" applyFill="1" applyBorder="1" applyAlignment="1">
      <alignment horizontal="center" vertical="center" wrapText="1"/>
    </xf>
    <xf numFmtId="0" fontId="3" fillId="5" borderId="4" xfId="0" applyFont="1" applyFill="1" applyBorder="1" applyAlignment="1">
      <alignment vertical="center" wrapText="1"/>
    </xf>
    <xf numFmtId="0" fontId="3" fillId="5" borderId="37" xfId="0" applyFont="1" applyFill="1" applyBorder="1" applyAlignment="1">
      <alignment horizontal="center" vertical="center" wrapText="1"/>
    </xf>
    <xf numFmtId="3" fontId="12" fillId="2" borderId="37" xfId="0" quotePrefix="1" applyNumberFormat="1" applyFont="1" applyFill="1" applyBorder="1" applyAlignment="1">
      <alignment horizontal="center" vertical="center" wrapText="1"/>
    </xf>
    <xf numFmtId="3" fontId="26" fillId="2" borderId="55" xfId="0" quotePrefix="1" applyNumberFormat="1" applyFont="1" applyFill="1" applyBorder="1" applyAlignment="1">
      <alignment horizontal="center" vertical="center" wrapText="1"/>
    </xf>
    <xf numFmtId="49" fontId="4" fillId="3" borderId="31" xfId="0" applyNumberFormat="1" applyFont="1" applyFill="1" applyBorder="1" applyAlignment="1">
      <alignment horizontal="center" vertical="center" wrapText="1"/>
    </xf>
    <xf numFmtId="0" fontId="3" fillId="6" borderId="32" xfId="0" applyFont="1" applyFill="1" applyBorder="1" applyAlignment="1">
      <alignment horizontal="center" vertical="center" wrapText="1"/>
    </xf>
    <xf numFmtId="3" fontId="21" fillId="2" borderId="29" xfId="0" quotePrefix="1" applyNumberFormat="1" applyFont="1" applyFill="1" applyBorder="1" applyAlignment="1">
      <alignment horizontal="center" vertical="center" wrapText="1"/>
    </xf>
    <xf numFmtId="0" fontId="16" fillId="7" borderId="0" xfId="1" applyFont="1" applyFill="1" applyBorder="1" applyAlignment="1">
      <alignment horizontal="center" vertical="center" wrapText="1"/>
    </xf>
    <xf numFmtId="0" fontId="23" fillId="7" borderId="0" xfId="1" applyFont="1" applyFill="1" applyBorder="1" applyAlignment="1">
      <alignment horizontal="center" vertical="center" wrapText="1"/>
    </xf>
    <xf numFmtId="0" fontId="4" fillId="0" borderId="0" xfId="0" applyFont="1" applyAlignment="1">
      <alignment horizontal="left" vertical="center"/>
    </xf>
    <xf numFmtId="3" fontId="3" fillId="0" borderId="0" xfId="0" applyNumberFormat="1" applyFont="1" applyAlignment="1">
      <alignment horizontal="center" vertical="center"/>
    </xf>
    <xf numFmtId="49" fontId="4" fillId="3" borderId="12" xfId="0" applyNumberFormat="1" applyFont="1" applyFill="1" applyBorder="1" applyAlignment="1">
      <alignment wrapText="1"/>
    </xf>
    <xf numFmtId="49" fontId="4" fillId="3" borderId="13" xfId="0" applyNumberFormat="1" applyFont="1" applyFill="1" applyBorder="1" applyAlignment="1">
      <alignment wrapText="1"/>
    </xf>
    <xf numFmtId="0" fontId="4" fillId="0" borderId="0" xfId="0" applyFont="1" applyAlignment="1"/>
    <xf numFmtId="0" fontId="4" fillId="3" borderId="13" xfId="0" applyFont="1" applyFill="1" applyBorder="1" applyAlignment="1">
      <alignment horizontal="left" vertical="top" wrapText="1"/>
    </xf>
    <xf numFmtId="0" fontId="31" fillId="0" borderId="0" xfId="0" applyFont="1" applyAlignment="1">
      <alignment vertical="center" wrapText="1"/>
    </xf>
    <xf numFmtId="3" fontId="26" fillId="3" borderId="29" xfId="0" quotePrefix="1" applyNumberFormat="1" applyFont="1" applyFill="1" applyBorder="1" applyAlignment="1">
      <alignment horizontal="center" vertical="center" wrapText="1"/>
    </xf>
    <xf numFmtId="3" fontId="26" fillId="3" borderId="30" xfId="0" quotePrefix="1" applyNumberFormat="1" applyFont="1" applyFill="1" applyBorder="1" applyAlignment="1">
      <alignment horizontal="center" vertical="center" wrapText="1"/>
    </xf>
    <xf numFmtId="3" fontId="26" fillId="3" borderId="28" xfId="0" quotePrefix="1" applyNumberFormat="1" applyFont="1" applyFill="1" applyBorder="1" applyAlignment="1">
      <alignment horizontal="center" vertical="center" wrapText="1"/>
    </xf>
    <xf numFmtId="3" fontId="26" fillId="3" borderId="13" xfId="0" quotePrefix="1" applyNumberFormat="1" applyFont="1" applyFill="1" applyBorder="1" applyAlignment="1">
      <alignment horizontal="center" vertical="center" wrapText="1"/>
    </xf>
    <xf numFmtId="3" fontId="26" fillId="3" borderId="7" xfId="0" quotePrefix="1" applyNumberFormat="1" applyFont="1" applyFill="1" applyBorder="1" applyAlignment="1">
      <alignment horizontal="center" vertical="center" wrapText="1"/>
    </xf>
    <xf numFmtId="3" fontId="26" fillId="3" borderId="13" xfId="0" applyNumberFormat="1" applyFont="1" applyFill="1" applyBorder="1" applyAlignment="1">
      <alignment horizontal="center" vertical="center" wrapText="1"/>
    </xf>
    <xf numFmtId="3" fontId="26" fillId="3" borderId="7" xfId="0" applyNumberFormat="1" applyFont="1" applyFill="1" applyBorder="1" applyAlignment="1">
      <alignment horizontal="center" vertical="center" wrapText="1"/>
    </xf>
    <xf numFmtId="3" fontId="26" fillId="3" borderId="18" xfId="0" quotePrefix="1" applyNumberFormat="1" applyFont="1" applyFill="1" applyBorder="1" applyAlignment="1">
      <alignment horizontal="center" vertical="center" wrapText="1"/>
    </xf>
    <xf numFmtId="3" fontId="26" fillId="3" borderId="18" xfId="0" applyNumberFormat="1" applyFont="1" applyFill="1" applyBorder="1" applyAlignment="1">
      <alignment horizontal="center" vertical="center" wrapText="1"/>
    </xf>
    <xf numFmtId="3" fontId="22" fillId="2" borderId="36" xfId="0" quotePrefix="1" applyNumberFormat="1" applyFont="1" applyFill="1" applyBorder="1" applyAlignment="1">
      <alignment horizontal="center" vertical="center" wrapText="1"/>
    </xf>
    <xf numFmtId="3" fontId="22" fillId="2" borderId="30" xfId="0" quotePrefix="1" applyNumberFormat="1" applyFont="1" applyFill="1" applyBorder="1" applyAlignment="1">
      <alignment horizontal="center" vertical="center" wrapText="1"/>
    </xf>
    <xf numFmtId="3" fontId="22" fillId="2" borderId="28" xfId="0" quotePrefix="1" applyNumberFormat="1" applyFont="1" applyFill="1" applyBorder="1" applyAlignment="1">
      <alignment horizontal="center" vertical="center" wrapText="1"/>
    </xf>
    <xf numFmtId="3" fontId="22" fillId="3" borderId="36" xfId="0" quotePrefix="1" applyNumberFormat="1" applyFont="1" applyFill="1" applyBorder="1" applyAlignment="1">
      <alignment horizontal="center" vertical="center" wrapText="1"/>
    </xf>
    <xf numFmtId="3" fontId="22" fillId="3" borderId="30" xfId="0" quotePrefix="1" applyNumberFormat="1" applyFont="1" applyFill="1" applyBorder="1" applyAlignment="1">
      <alignment horizontal="center" vertical="center" wrapText="1"/>
    </xf>
    <xf numFmtId="3" fontId="22" fillId="3" borderId="28" xfId="0" quotePrefix="1" applyNumberFormat="1" applyFont="1" applyFill="1" applyBorder="1" applyAlignment="1">
      <alignment horizontal="center" vertical="center" wrapText="1"/>
    </xf>
    <xf numFmtId="3" fontId="21" fillId="2" borderId="29" xfId="0" quotePrefix="1" applyNumberFormat="1" applyFont="1" applyFill="1" applyBorder="1" applyAlignment="1">
      <alignment horizontal="center" vertical="center" wrapText="1"/>
    </xf>
    <xf numFmtId="3" fontId="21" fillId="2" borderId="10" xfId="0" quotePrefix="1" applyNumberFormat="1" applyFont="1" applyFill="1" applyBorder="1" applyAlignment="1">
      <alignment horizontal="center" vertical="center" wrapText="1"/>
    </xf>
    <xf numFmtId="3" fontId="21" fillId="2" borderId="25" xfId="0" quotePrefix="1" applyNumberFormat="1" applyFont="1" applyFill="1" applyBorder="1" applyAlignment="1">
      <alignment horizontal="center" vertical="center" wrapText="1"/>
    </xf>
    <xf numFmtId="3" fontId="20" fillId="2" borderId="36" xfId="0" quotePrefix="1" applyNumberFormat="1" applyFont="1" applyFill="1" applyBorder="1" applyAlignment="1">
      <alignment horizontal="center" vertical="center" wrapText="1"/>
    </xf>
    <xf numFmtId="3" fontId="20" fillId="2" borderId="30" xfId="0" quotePrefix="1" applyNumberFormat="1" applyFont="1" applyFill="1" applyBorder="1" applyAlignment="1">
      <alignment horizontal="center" vertical="center" wrapText="1"/>
    </xf>
    <xf numFmtId="3" fontId="20" fillId="2" borderId="31" xfId="0" quotePrefix="1" applyNumberFormat="1"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16" xfId="0" applyFont="1" applyFill="1" applyBorder="1" applyAlignment="1">
      <alignment horizontal="center" vertical="center" wrapText="1"/>
    </xf>
    <xf numFmtId="3" fontId="20" fillId="3" borderId="36" xfId="0" quotePrefix="1" applyNumberFormat="1" applyFont="1" applyFill="1" applyBorder="1" applyAlignment="1">
      <alignment horizontal="center" vertical="center" wrapText="1"/>
    </xf>
    <xf numFmtId="3" fontId="20" fillId="3" borderId="30" xfId="0" quotePrefix="1" applyNumberFormat="1" applyFont="1" applyFill="1" applyBorder="1" applyAlignment="1">
      <alignment horizontal="center" vertical="center" wrapText="1"/>
    </xf>
    <xf numFmtId="3" fontId="20" fillId="3" borderId="31" xfId="0" quotePrefix="1" applyNumberFormat="1"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8" xfId="0" applyFont="1" applyFill="1" applyBorder="1" applyAlignment="1">
      <alignment horizontal="center" vertical="center" wrapText="1"/>
    </xf>
    <xf numFmtId="3" fontId="4" fillId="2" borderId="36" xfId="0" quotePrefix="1" applyNumberFormat="1" applyFont="1" applyFill="1" applyBorder="1" applyAlignment="1">
      <alignment horizontal="center" vertical="center" wrapText="1"/>
    </xf>
    <xf numFmtId="3" fontId="4" fillId="2" borderId="30" xfId="0" quotePrefix="1" applyNumberFormat="1" applyFont="1" applyFill="1" applyBorder="1" applyAlignment="1">
      <alignment horizontal="center" vertical="center" wrapText="1"/>
    </xf>
    <xf numFmtId="3" fontId="4" fillId="2" borderId="28" xfId="0" quotePrefix="1" applyNumberFormat="1" applyFont="1" applyFill="1" applyBorder="1" applyAlignment="1">
      <alignment horizontal="center" vertical="center" wrapText="1"/>
    </xf>
    <xf numFmtId="3" fontId="4" fillId="3" borderId="36" xfId="0" quotePrefix="1" applyNumberFormat="1" applyFont="1" applyFill="1" applyBorder="1" applyAlignment="1">
      <alignment horizontal="center" vertical="center" wrapText="1"/>
    </xf>
    <xf numFmtId="3" fontId="4" fillId="3" borderId="30" xfId="0" quotePrefix="1" applyNumberFormat="1" applyFont="1" applyFill="1" applyBorder="1" applyAlignment="1">
      <alignment horizontal="center" vertical="center" wrapText="1"/>
    </xf>
    <xf numFmtId="3" fontId="4" fillId="3" borderId="28" xfId="0" quotePrefix="1" applyNumberFormat="1" applyFont="1" applyFill="1" applyBorder="1" applyAlignment="1">
      <alignment horizontal="center" vertical="center" wrapText="1"/>
    </xf>
    <xf numFmtId="3" fontId="20" fillId="2" borderId="29" xfId="0" quotePrefix="1" applyNumberFormat="1" applyFont="1" applyFill="1" applyBorder="1" applyAlignment="1">
      <alignment horizontal="center" vertical="center" wrapText="1"/>
    </xf>
    <xf numFmtId="3" fontId="20" fillId="2" borderId="10" xfId="0" quotePrefix="1" applyNumberFormat="1" applyFont="1" applyFill="1" applyBorder="1" applyAlignment="1">
      <alignment horizontal="center" vertical="center" wrapText="1"/>
    </xf>
    <xf numFmtId="3" fontId="20" fillId="2" borderId="25" xfId="0" quotePrefix="1" applyNumberFormat="1" applyFont="1" applyFill="1" applyBorder="1" applyAlignment="1">
      <alignment horizontal="center" vertical="center" wrapText="1"/>
    </xf>
    <xf numFmtId="3" fontId="20" fillId="3" borderId="29" xfId="0" quotePrefix="1" applyNumberFormat="1" applyFont="1" applyFill="1" applyBorder="1" applyAlignment="1">
      <alignment horizontal="center" vertical="center" wrapText="1"/>
    </xf>
    <xf numFmtId="3" fontId="20" fillId="3" borderId="10" xfId="0" quotePrefix="1" applyNumberFormat="1" applyFont="1" applyFill="1" applyBorder="1" applyAlignment="1">
      <alignment horizontal="center" vertical="center" wrapText="1"/>
    </xf>
    <xf numFmtId="3" fontId="20" fillId="3" borderId="25" xfId="0" quotePrefix="1" applyNumberFormat="1" applyFont="1" applyFill="1" applyBorder="1" applyAlignment="1">
      <alignment horizontal="center" vertical="center" wrapText="1"/>
    </xf>
    <xf numFmtId="0" fontId="29" fillId="7" borderId="10"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5" fillId="7" borderId="0" xfId="0" applyFont="1" applyFill="1" applyAlignment="1">
      <alignment vertical="center"/>
    </xf>
    <xf numFmtId="0" fontId="3" fillId="6" borderId="4" xfId="0" applyFont="1" applyFill="1" applyBorder="1" applyAlignment="1">
      <alignment vertical="center" wrapText="1"/>
    </xf>
    <xf numFmtId="0" fontId="3" fillId="6" borderId="10" xfId="0" applyFont="1" applyFill="1" applyBorder="1" applyAlignment="1">
      <alignment vertical="center" wrapText="1"/>
    </xf>
    <xf numFmtId="0" fontId="20" fillId="2" borderId="28" xfId="0" applyFont="1" applyFill="1" applyBorder="1" applyAlignment="1">
      <alignment horizontal="left" vertical="center" wrapText="1"/>
    </xf>
    <xf numFmtId="0" fontId="20" fillId="2" borderId="46" xfId="0" applyFont="1" applyFill="1" applyBorder="1" applyAlignment="1">
      <alignment horizontal="left" vertical="center" wrapText="1"/>
    </xf>
    <xf numFmtId="0" fontId="20" fillId="2" borderId="47" xfId="0" applyFont="1" applyFill="1" applyBorder="1" applyAlignment="1">
      <alignment horizontal="left" vertical="center" wrapText="1"/>
    </xf>
    <xf numFmtId="3" fontId="26" fillId="2" borderId="29" xfId="0" quotePrefix="1" applyNumberFormat="1" applyFont="1" applyFill="1" applyBorder="1" applyAlignment="1">
      <alignment horizontal="center" vertical="center" wrapText="1"/>
    </xf>
    <xf numFmtId="3" fontId="26" fillId="2" borderId="10" xfId="0" quotePrefix="1" applyNumberFormat="1" applyFont="1" applyFill="1" applyBorder="1" applyAlignment="1">
      <alignment horizontal="center" vertical="center" wrapText="1"/>
    </xf>
    <xf numFmtId="3" fontId="26" fillId="2" borderId="25" xfId="0" quotePrefix="1" applyNumberFormat="1"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8" xfId="0"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8" xfId="0" applyFont="1" applyFill="1" applyBorder="1" applyAlignment="1">
      <alignment horizontal="center" vertical="center" wrapText="1"/>
    </xf>
    <xf numFmtId="49" fontId="4" fillId="3" borderId="13"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49" fontId="4" fillId="3" borderId="18" xfId="0" applyNumberFormat="1" applyFont="1" applyFill="1" applyBorder="1" applyAlignment="1">
      <alignment horizontal="center" vertical="center" wrapText="1"/>
    </xf>
    <xf numFmtId="49" fontId="4" fillId="3" borderId="12" xfId="0" applyNumberFormat="1" applyFont="1" applyFill="1" applyBorder="1" applyAlignment="1">
      <alignment horizontal="center" vertical="center" wrapText="1"/>
    </xf>
    <xf numFmtId="49" fontId="4" fillId="3" borderId="15" xfId="0" applyNumberFormat="1" applyFont="1" applyFill="1" applyBorder="1" applyAlignment="1">
      <alignment horizontal="center" vertical="center" wrapText="1"/>
    </xf>
    <xf numFmtId="49" fontId="4" fillId="3" borderId="17" xfId="0" applyNumberFormat="1" applyFont="1" applyFill="1" applyBorder="1" applyAlignment="1">
      <alignment horizontal="center" vertical="center" wrapText="1"/>
    </xf>
    <xf numFmtId="3" fontId="26" fillId="2" borderId="13" xfId="0" quotePrefix="1" applyNumberFormat="1" applyFont="1" applyFill="1" applyBorder="1" applyAlignment="1">
      <alignment horizontal="center" vertical="center" wrapText="1"/>
    </xf>
    <xf numFmtId="3" fontId="26" fillId="2" borderId="7" xfId="0" quotePrefix="1" applyNumberFormat="1" applyFont="1" applyFill="1" applyBorder="1" applyAlignment="1">
      <alignment horizontal="center" vertical="center" wrapText="1"/>
    </xf>
    <xf numFmtId="3" fontId="26" fillId="2" borderId="18" xfId="0" quotePrefix="1" applyNumberFormat="1" applyFont="1" applyFill="1" applyBorder="1" applyAlignment="1">
      <alignment horizontal="center" vertical="center" wrapText="1"/>
    </xf>
    <xf numFmtId="49" fontId="4" fillId="3" borderId="12" xfId="0" applyNumberFormat="1" applyFont="1" applyFill="1" applyBorder="1" applyAlignment="1">
      <alignment vertical="center" wrapText="1"/>
    </xf>
    <xf numFmtId="49" fontId="4" fillId="3" borderId="15" xfId="0" applyNumberFormat="1" applyFont="1" applyFill="1" applyBorder="1" applyAlignment="1">
      <alignment vertical="center" wrapText="1"/>
    </xf>
    <xf numFmtId="49" fontId="4" fillId="3" borderId="17" xfId="0" applyNumberFormat="1" applyFont="1" applyFill="1" applyBorder="1" applyAlignment="1">
      <alignment vertical="center" wrapText="1"/>
    </xf>
    <xf numFmtId="49" fontId="4" fillId="3" borderId="13" xfId="0" applyNumberFormat="1" applyFont="1" applyFill="1" applyBorder="1" applyAlignment="1">
      <alignment vertical="center" wrapText="1"/>
    </xf>
    <xf numFmtId="49" fontId="4" fillId="3" borderId="7" xfId="0" applyNumberFormat="1" applyFont="1" applyFill="1" applyBorder="1" applyAlignment="1">
      <alignment vertical="center" wrapText="1"/>
    </xf>
    <xf numFmtId="49" fontId="4" fillId="3" borderId="18" xfId="0" applyNumberFormat="1" applyFont="1" applyFill="1" applyBorder="1" applyAlignment="1">
      <alignment vertical="center" wrapText="1"/>
    </xf>
    <xf numFmtId="0" fontId="13" fillId="3" borderId="13" xfId="0" applyFont="1" applyFill="1" applyBorder="1" applyAlignment="1">
      <alignment vertical="center" wrapText="1"/>
    </xf>
    <xf numFmtId="0" fontId="13" fillId="3" borderId="7" xfId="0" applyFont="1" applyFill="1" applyBorder="1" applyAlignment="1">
      <alignment vertical="center" wrapText="1"/>
    </xf>
    <xf numFmtId="0" fontId="13" fillId="3" borderId="18" xfId="0" applyFont="1" applyFill="1" applyBorder="1" applyAlignment="1">
      <alignment vertical="center" wrapText="1"/>
    </xf>
    <xf numFmtId="0" fontId="3" fillId="4" borderId="36" xfId="0" applyFont="1" applyFill="1" applyBorder="1" applyAlignment="1">
      <alignment horizontal="center" vertical="center" textRotation="90" wrapText="1"/>
    </xf>
    <xf numFmtId="0" fontId="3" fillId="4" borderId="31" xfId="0" applyFont="1" applyFill="1" applyBorder="1" applyAlignment="1">
      <alignment horizontal="center" vertical="center" textRotation="90" wrapText="1"/>
    </xf>
    <xf numFmtId="0" fontId="3" fillId="4" borderId="53" xfId="0" applyFont="1" applyFill="1" applyBorder="1" applyAlignment="1">
      <alignment horizontal="center" vertical="center" textRotation="90" wrapText="1"/>
    </xf>
    <xf numFmtId="0" fontId="3" fillId="4" borderId="27" xfId="0" applyFont="1" applyFill="1" applyBorder="1" applyAlignment="1">
      <alignment horizontal="center" vertical="center" textRotation="90" wrapText="1"/>
    </xf>
    <xf numFmtId="49" fontId="3" fillId="4" borderId="13" xfId="0" applyNumberFormat="1" applyFont="1" applyFill="1" applyBorder="1" applyAlignment="1">
      <alignment horizontal="center" vertical="center" textRotation="90" wrapText="1"/>
    </xf>
    <xf numFmtId="49" fontId="3" fillId="4" borderId="18" xfId="0" applyNumberFormat="1" applyFont="1" applyFill="1" applyBorder="1" applyAlignment="1">
      <alignment horizontal="center" vertical="center" textRotation="90" wrapText="1"/>
    </xf>
    <xf numFmtId="3" fontId="26" fillId="3" borderId="10" xfId="0" quotePrefix="1" applyNumberFormat="1" applyFont="1" applyFill="1" applyBorder="1" applyAlignment="1">
      <alignment horizontal="center" vertical="center" wrapText="1"/>
    </xf>
    <xf numFmtId="49" fontId="4" fillId="2" borderId="12" xfId="0" applyNumberFormat="1" applyFont="1" applyFill="1" applyBorder="1" applyAlignment="1">
      <alignment vertical="center" wrapText="1"/>
    </xf>
    <xf numFmtId="49" fontId="4" fillId="2" borderId="15" xfId="0" applyNumberFormat="1" applyFont="1" applyFill="1" applyBorder="1" applyAlignment="1">
      <alignment vertical="center" wrapText="1"/>
    </xf>
    <xf numFmtId="49" fontId="4" fillId="2" borderId="17" xfId="0" applyNumberFormat="1" applyFont="1" applyFill="1" applyBorder="1" applyAlignment="1">
      <alignment vertical="center" wrapText="1"/>
    </xf>
    <xf numFmtId="0" fontId="13" fillId="2" borderId="14" xfId="0" applyFont="1" applyFill="1" applyBorder="1" applyAlignment="1">
      <alignment vertical="center" wrapText="1"/>
    </xf>
    <xf numFmtId="0" fontId="13" fillId="2" borderId="1" xfId="0" applyFont="1" applyFill="1" applyBorder="1" applyAlignment="1">
      <alignment vertical="center" wrapText="1"/>
    </xf>
    <xf numFmtId="0" fontId="13" fillId="2" borderId="19" xfId="0" applyFont="1" applyFill="1" applyBorder="1" applyAlignment="1">
      <alignment vertical="center" wrapText="1"/>
    </xf>
    <xf numFmtId="0" fontId="3" fillId="5" borderId="4" xfId="0" applyFont="1" applyFill="1" applyBorder="1" applyAlignment="1">
      <alignment vertical="center" wrapText="1"/>
    </xf>
    <xf numFmtId="0" fontId="3" fillId="5" borderId="10" xfId="0" applyFont="1" applyFill="1" applyBorder="1" applyAlignment="1">
      <alignment vertical="center" wrapText="1"/>
    </xf>
    <xf numFmtId="0" fontId="4" fillId="2" borderId="22" xfId="0" applyNumberFormat="1"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24" xfId="0" applyNumberFormat="1" applyFont="1" applyFill="1" applyBorder="1" applyAlignment="1">
      <alignment horizontal="center" vertical="center" wrapText="1"/>
    </xf>
    <xf numFmtId="49" fontId="4" fillId="2" borderId="14" xfId="0" applyNumberFormat="1" applyFont="1" applyFill="1" applyBorder="1" applyAlignment="1">
      <alignment vertical="center" wrapText="1"/>
    </xf>
    <xf numFmtId="49" fontId="4" fillId="2" borderId="1" xfId="0" applyNumberFormat="1" applyFont="1" applyFill="1" applyBorder="1" applyAlignment="1">
      <alignment vertical="center" wrapText="1"/>
    </xf>
    <xf numFmtId="49" fontId="4" fillId="2" borderId="19" xfId="0" applyNumberFormat="1" applyFont="1" applyFill="1" applyBorder="1" applyAlignment="1">
      <alignment vertical="center" wrapText="1"/>
    </xf>
    <xf numFmtId="0" fontId="19" fillId="0" borderId="0" xfId="1" applyFont="1" applyAlignment="1">
      <alignment horizontal="center" vertical="center"/>
    </xf>
    <xf numFmtId="0" fontId="4" fillId="3" borderId="1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20" fillId="3" borderId="46" xfId="0" applyFont="1" applyFill="1" applyBorder="1" applyAlignment="1">
      <alignment horizontal="left" vertical="center" wrapText="1"/>
    </xf>
    <xf numFmtId="0" fontId="20" fillId="3" borderId="47" xfId="0" applyFont="1" applyFill="1" applyBorder="1" applyAlignment="1">
      <alignment horizontal="left" vertical="center" wrapText="1"/>
    </xf>
    <xf numFmtId="0" fontId="3" fillId="4" borderId="28" xfId="0" applyFont="1" applyFill="1" applyBorder="1" applyAlignment="1">
      <alignment horizontal="left" vertical="center"/>
    </xf>
    <xf numFmtId="0" fontId="3" fillId="4" borderId="47" xfId="0" applyFont="1" applyFill="1" applyBorder="1" applyAlignment="1">
      <alignment horizontal="left" vertical="center"/>
    </xf>
    <xf numFmtId="3" fontId="24" fillId="4" borderId="13" xfId="0" applyNumberFormat="1" applyFont="1" applyFill="1" applyBorder="1" applyAlignment="1">
      <alignment horizontal="center" vertical="center" wrapText="1"/>
    </xf>
    <xf numFmtId="3" fontId="24" fillId="4" borderId="18" xfId="0" applyNumberFormat="1" applyFont="1" applyFill="1" applyBorder="1" applyAlignment="1">
      <alignment horizontal="center" vertical="center" wrapText="1"/>
    </xf>
    <xf numFmtId="3" fontId="24" fillId="4" borderId="29" xfId="0" applyNumberFormat="1" applyFont="1" applyFill="1" applyBorder="1" applyAlignment="1">
      <alignment horizontal="center" vertical="center" wrapText="1"/>
    </xf>
    <xf numFmtId="3" fontId="24" fillId="4" borderId="25" xfId="0" applyNumberFormat="1" applyFont="1" applyFill="1" applyBorder="1" applyAlignment="1">
      <alignment horizontal="center" vertical="center" wrapText="1"/>
    </xf>
    <xf numFmtId="3" fontId="26" fillId="3" borderId="25" xfId="0" quotePrefix="1" applyNumberFormat="1" applyFont="1" applyFill="1" applyBorder="1" applyAlignment="1">
      <alignment horizontal="center" vertical="center" wrapText="1"/>
    </xf>
    <xf numFmtId="3" fontId="20" fillId="4" borderId="29" xfId="0" applyNumberFormat="1" applyFont="1" applyFill="1" applyBorder="1" applyAlignment="1">
      <alignment horizontal="center" vertical="center" wrapText="1"/>
    </xf>
    <xf numFmtId="3" fontId="20" fillId="4" borderId="25" xfId="0" applyNumberFormat="1" applyFont="1" applyFill="1" applyBorder="1" applyAlignment="1">
      <alignment horizontal="center" vertical="center" wrapText="1"/>
    </xf>
    <xf numFmtId="3" fontId="22" fillId="4" borderId="48" xfId="0" applyNumberFormat="1" applyFont="1" applyFill="1" applyBorder="1" applyAlignment="1">
      <alignment horizontal="center" vertical="center" wrapText="1"/>
    </xf>
    <xf numFmtId="3" fontId="22" fillId="4" borderId="49" xfId="0" applyNumberFormat="1" applyFont="1" applyFill="1" applyBorder="1" applyAlignment="1">
      <alignment horizontal="center" vertical="center" wrapText="1"/>
    </xf>
    <xf numFmtId="3" fontId="22" fillId="4" borderId="50" xfId="0" applyNumberFormat="1" applyFont="1" applyFill="1" applyBorder="1" applyAlignment="1">
      <alignment horizontal="center" vertical="center" wrapText="1"/>
    </xf>
    <xf numFmtId="3" fontId="21" fillId="3" borderId="10" xfId="0" quotePrefix="1" applyNumberFormat="1" applyFont="1" applyFill="1" applyBorder="1" applyAlignment="1">
      <alignment horizontal="center" vertical="center" wrapText="1"/>
    </xf>
    <xf numFmtId="3" fontId="21" fillId="3" borderId="25" xfId="0" quotePrefix="1" applyNumberFormat="1" applyFont="1" applyFill="1" applyBorder="1" applyAlignment="1">
      <alignment horizontal="center" vertical="center" wrapText="1"/>
    </xf>
    <xf numFmtId="3" fontId="4" fillId="4" borderId="48" xfId="0" applyNumberFormat="1" applyFont="1" applyFill="1" applyBorder="1" applyAlignment="1">
      <alignment horizontal="center" vertical="center" wrapText="1"/>
    </xf>
    <xf numFmtId="3" fontId="4" fillId="4" borderId="49" xfId="0" applyNumberFormat="1" applyFont="1" applyFill="1" applyBorder="1" applyAlignment="1">
      <alignment horizontal="center" vertical="center" wrapText="1"/>
    </xf>
    <xf numFmtId="3" fontId="4" fillId="4" borderId="50" xfId="0" applyNumberFormat="1"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8" xfId="0" applyFont="1" applyFill="1" applyBorder="1" applyAlignment="1">
      <alignment horizontal="center" vertical="center" wrapText="1"/>
    </xf>
    <xf numFmtId="3" fontId="26" fillId="2" borderId="13" xfId="0" applyNumberFormat="1" applyFont="1" applyFill="1" applyBorder="1" applyAlignment="1">
      <alignment horizontal="center" vertical="center" wrapText="1"/>
    </xf>
    <xf numFmtId="3" fontId="26" fillId="2" borderId="7" xfId="0" applyNumberFormat="1" applyFont="1" applyFill="1" applyBorder="1" applyAlignment="1">
      <alignment horizontal="center" vertical="center" wrapText="1"/>
    </xf>
    <xf numFmtId="3" fontId="26" fillId="2" borderId="18"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left" wrapText="1"/>
    </xf>
    <xf numFmtId="0" fontId="20" fillId="3" borderId="28" xfId="0" applyFont="1" applyFill="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Border="1" applyAlignment="1">
      <alignment horizontal="left" vertical="center" wrapText="1"/>
    </xf>
    <xf numFmtId="0" fontId="30" fillId="0" borderId="0" xfId="0" applyFont="1" applyBorder="1" applyAlignment="1">
      <alignment horizontal="left" vertical="center" wrapText="1"/>
    </xf>
    <xf numFmtId="0" fontId="31" fillId="0" borderId="0" xfId="0" applyFont="1" applyBorder="1" applyAlignment="1">
      <alignment horizontal="left" vertical="center" wrapText="1"/>
    </xf>
    <xf numFmtId="3" fontId="26" fillId="2" borderId="30" xfId="0" quotePrefix="1" applyNumberFormat="1" applyFont="1" applyFill="1" applyBorder="1" applyAlignment="1">
      <alignment horizontal="center" vertical="center" wrapText="1"/>
    </xf>
    <xf numFmtId="3" fontId="26" fillId="2" borderId="28" xfId="0" quotePrefix="1" applyNumberFormat="1"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4" fillId="2" borderId="14" xfId="0" applyFont="1" applyFill="1" applyBorder="1" applyAlignment="1">
      <alignment vertical="center" wrapText="1"/>
    </xf>
    <xf numFmtId="0" fontId="4" fillId="2" borderId="1" xfId="0" applyFont="1" applyFill="1" applyBorder="1" applyAlignment="1">
      <alignment vertical="center" wrapText="1"/>
    </xf>
    <xf numFmtId="0" fontId="4" fillId="2" borderId="19" xfId="0" applyFont="1" applyFill="1" applyBorder="1" applyAlignment="1">
      <alignment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7" xfId="0" applyFont="1" applyFill="1" applyBorder="1" applyAlignment="1">
      <alignment horizontal="center" vertical="center" wrapText="1"/>
    </xf>
    <xf numFmtId="49" fontId="4" fillId="2" borderId="13" xfId="0" applyNumberFormat="1" applyFont="1" applyFill="1" applyBorder="1" applyAlignment="1">
      <alignment vertical="center" wrapText="1"/>
    </xf>
    <xf numFmtId="49" fontId="4" fillId="2" borderId="7" xfId="0" applyNumberFormat="1" applyFont="1" applyFill="1" applyBorder="1" applyAlignment="1">
      <alignment vertical="center" wrapText="1"/>
    </xf>
    <xf numFmtId="49" fontId="4" fillId="2" borderId="18" xfId="0" applyNumberFormat="1" applyFont="1" applyFill="1" applyBorder="1" applyAlignment="1">
      <alignment vertical="center" wrapText="1"/>
    </xf>
    <xf numFmtId="0" fontId="17" fillId="7" borderId="26" xfId="0" applyFont="1" applyFill="1" applyBorder="1" applyAlignment="1">
      <alignment horizontal="center" vertical="center"/>
    </xf>
    <xf numFmtId="0" fontId="16" fillId="7" borderId="10" xfId="1" applyFont="1" applyFill="1" applyBorder="1" applyAlignment="1">
      <alignment horizontal="center" vertical="center" wrapText="1"/>
    </xf>
    <xf numFmtId="0" fontId="16" fillId="7" borderId="0" xfId="1" applyFont="1" applyFill="1" applyBorder="1" applyAlignment="1">
      <alignment horizontal="center" vertical="center" wrapText="1"/>
    </xf>
    <xf numFmtId="3" fontId="20" fillId="4" borderId="49" xfId="0" applyNumberFormat="1" applyFont="1" applyFill="1" applyBorder="1" applyAlignment="1">
      <alignment horizontal="center" vertical="center" wrapText="1"/>
    </xf>
    <xf numFmtId="3" fontId="20" fillId="4" borderId="40" xfId="0" applyNumberFormat="1" applyFont="1" applyFill="1" applyBorder="1" applyAlignment="1">
      <alignment horizontal="center" vertical="center" wrapText="1"/>
    </xf>
    <xf numFmtId="3" fontId="9" fillId="4" borderId="37" xfId="0" applyNumberFormat="1" applyFont="1" applyFill="1" applyBorder="1" applyAlignment="1">
      <alignment horizontal="center" vertical="center" wrapText="1"/>
    </xf>
    <xf numFmtId="3" fontId="9" fillId="4" borderId="39" xfId="0" applyNumberFormat="1" applyFont="1" applyFill="1" applyBorder="1" applyAlignment="1">
      <alignment horizontal="center" vertical="center" wrapText="1"/>
    </xf>
  </cellXfs>
  <cellStyles count="3">
    <cellStyle name="Köprü" xfId="1" builtinId="8"/>
    <cellStyle name="Normal" xfId="0" builtinId="0"/>
    <cellStyle name="Normal 2" xfId="2"/>
  </cellStyles>
  <dxfs count="0"/>
  <tableStyles count="0" defaultTableStyle="TableStyleMedium9"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5"/>
  <sheetViews>
    <sheetView tabSelected="1" zoomScale="90" zoomScaleNormal="90" workbookViewId="0">
      <selection activeCell="A108" sqref="A108:U108"/>
    </sheetView>
  </sheetViews>
  <sheetFormatPr defaultColWidth="9.140625" defaultRowHeight="15.75" x14ac:dyDescent="0.2"/>
  <cols>
    <col min="1" max="1" width="3" style="7" bestFit="1" customWidth="1"/>
    <col min="2" max="2" width="5.140625" style="2" bestFit="1" customWidth="1"/>
    <col min="3" max="3" width="6.28515625" style="2" customWidth="1"/>
    <col min="4" max="4" width="29.5703125" style="1" customWidth="1"/>
    <col min="5" max="5" width="6.7109375" style="68" customWidth="1"/>
    <col min="6" max="8" width="6.7109375" style="67" customWidth="1"/>
    <col min="9" max="9" width="14.5703125" style="6" customWidth="1"/>
    <col min="10" max="12" width="9.7109375" style="130" customWidth="1"/>
    <col min="13" max="13" width="9.7109375" style="130" hidden="1" customWidth="1"/>
    <col min="14" max="16" width="9.7109375" style="131" customWidth="1"/>
    <col min="17" max="17" width="15.5703125" style="32" hidden="1" customWidth="1"/>
    <col min="18" max="20" width="9.7109375" style="57" customWidth="1"/>
    <col min="21" max="21" width="26.42578125" style="1" customWidth="1"/>
    <col min="22" max="22" width="1.7109375" style="1" customWidth="1"/>
    <col min="23" max="16384" width="9.140625" style="1"/>
  </cols>
  <sheetData>
    <row r="1" spans="1:21" ht="26.25" customHeight="1" x14ac:dyDescent="0.2">
      <c r="A1" s="204" t="s">
        <v>137</v>
      </c>
      <c r="B1" s="205"/>
      <c r="C1" s="205"/>
      <c r="D1" s="205"/>
      <c r="E1" s="205"/>
      <c r="F1" s="205"/>
      <c r="G1" s="205"/>
      <c r="H1" s="205"/>
      <c r="I1" s="205"/>
      <c r="J1" s="205"/>
      <c r="K1" s="205"/>
      <c r="L1" s="205"/>
      <c r="M1" s="205"/>
      <c r="N1" s="205"/>
      <c r="O1" s="205"/>
      <c r="P1" s="205"/>
      <c r="Q1" s="205"/>
      <c r="R1" s="205"/>
      <c r="S1" s="205"/>
      <c r="T1" s="205"/>
      <c r="U1" s="206"/>
    </row>
    <row r="2" spans="1:21" ht="17.25" customHeight="1" thickBot="1" x14ac:dyDescent="0.25">
      <c r="A2" s="335"/>
      <c r="B2" s="336"/>
      <c r="C2" s="336"/>
      <c r="D2" s="336"/>
      <c r="E2" s="336"/>
      <c r="F2" s="336"/>
      <c r="G2" s="336"/>
      <c r="H2" s="336"/>
      <c r="I2" s="336"/>
      <c r="J2" s="336"/>
      <c r="K2" s="336"/>
      <c r="L2" s="336"/>
      <c r="M2" s="336"/>
      <c r="N2" s="336"/>
      <c r="O2" s="336"/>
      <c r="P2" s="336"/>
      <c r="Q2" s="155"/>
      <c r="R2" s="156"/>
      <c r="S2" s="156"/>
      <c r="T2" s="334" t="s">
        <v>142</v>
      </c>
      <c r="U2" s="334"/>
    </row>
    <row r="3" spans="1:21" s="3" customFormat="1" ht="39.75" customHeight="1" x14ac:dyDescent="0.2">
      <c r="A3" s="247" t="s">
        <v>1</v>
      </c>
      <c r="B3" s="248"/>
      <c r="C3" s="251" t="s">
        <v>2</v>
      </c>
      <c r="D3" s="273" t="s">
        <v>0</v>
      </c>
      <c r="E3" s="279" t="s">
        <v>47</v>
      </c>
      <c r="F3" s="279" t="s">
        <v>97</v>
      </c>
      <c r="G3" s="279" t="s">
        <v>98</v>
      </c>
      <c r="H3" s="281" t="s">
        <v>122</v>
      </c>
      <c r="I3" s="339" t="s">
        <v>112</v>
      </c>
      <c r="J3" s="337" t="s">
        <v>108</v>
      </c>
      <c r="K3" s="337"/>
      <c r="L3" s="338"/>
      <c r="M3" s="284" t="s">
        <v>138</v>
      </c>
      <c r="N3" s="291" t="s">
        <v>141</v>
      </c>
      <c r="O3" s="292"/>
      <c r="P3" s="293"/>
      <c r="Q3" s="284" t="s">
        <v>139</v>
      </c>
      <c r="R3" s="286" t="s">
        <v>140</v>
      </c>
      <c r="S3" s="287"/>
      <c r="T3" s="288"/>
      <c r="U3" s="277" t="s">
        <v>4</v>
      </c>
    </row>
    <row r="4" spans="1:21" s="3" customFormat="1" ht="37.5" customHeight="1" thickBot="1" x14ac:dyDescent="0.25">
      <c r="A4" s="249"/>
      <c r="B4" s="250"/>
      <c r="C4" s="252"/>
      <c r="D4" s="274"/>
      <c r="E4" s="280"/>
      <c r="F4" s="280"/>
      <c r="G4" s="280"/>
      <c r="H4" s="282"/>
      <c r="I4" s="340"/>
      <c r="J4" s="69" t="s">
        <v>109</v>
      </c>
      <c r="K4" s="70" t="s">
        <v>110</v>
      </c>
      <c r="L4" s="70" t="s">
        <v>111</v>
      </c>
      <c r="M4" s="285"/>
      <c r="N4" s="71" t="s">
        <v>109</v>
      </c>
      <c r="O4" s="72" t="s">
        <v>110</v>
      </c>
      <c r="P4" s="73" t="s">
        <v>111</v>
      </c>
      <c r="Q4" s="285"/>
      <c r="R4" s="62" t="s">
        <v>109</v>
      </c>
      <c r="S4" s="63" t="s">
        <v>110</v>
      </c>
      <c r="T4" s="64" t="s">
        <v>111</v>
      </c>
      <c r="U4" s="278"/>
    </row>
    <row r="5" spans="1:21" ht="30" customHeight="1" x14ac:dyDescent="0.2">
      <c r="A5" s="224">
        <v>4</v>
      </c>
      <c r="B5" s="233" t="s">
        <v>50</v>
      </c>
      <c r="C5" s="230" t="s">
        <v>5</v>
      </c>
      <c r="D5" s="270" t="s">
        <v>48</v>
      </c>
      <c r="E5" s="168">
        <v>2000</v>
      </c>
      <c r="F5" s="168">
        <v>2156</v>
      </c>
      <c r="G5" s="168">
        <v>2240</v>
      </c>
      <c r="H5" s="253">
        <v>2466</v>
      </c>
      <c r="I5" s="58" t="s">
        <v>99</v>
      </c>
      <c r="J5" s="74">
        <v>2466</v>
      </c>
      <c r="K5" s="75">
        <v>2466</v>
      </c>
      <c r="L5" s="75">
        <v>3699</v>
      </c>
      <c r="M5" s="202">
        <f>ROUNDDOWN(H5*1.0558,0)</f>
        <v>2603</v>
      </c>
      <c r="N5" s="76">
        <f>M5</f>
        <v>2603</v>
      </c>
      <c r="O5" s="77">
        <f>M5</f>
        <v>2603</v>
      </c>
      <c r="P5" s="78">
        <f>ROUNDDOWN(M5*1.5,0)</f>
        <v>3904</v>
      </c>
      <c r="Q5" s="289">
        <f>ROUNDDOWN(M5*1.0383,0)</f>
        <v>2702</v>
      </c>
      <c r="R5" s="59">
        <f>Q5</f>
        <v>2702</v>
      </c>
      <c r="S5" s="60">
        <f>Q5</f>
        <v>2702</v>
      </c>
      <c r="T5" s="61">
        <f>ROUNDDOWN(Q5*1.5,0)</f>
        <v>4053</v>
      </c>
      <c r="U5" s="275" t="s">
        <v>96</v>
      </c>
    </row>
    <row r="6" spans="1:21" ht="30" customHeight="1" x14ac:dyDescent="0.2">
      <c r="A6" s="224"/>
      <c r="B6" s="233"/>
      <c r="C6" s="230"/>
      <c r="D6" s="270"/>
      <c r="E6" s="168"/>
      <c r="F6" s="168"/>
      <c r="G6" s="168"/>
      <c r="H6" s="253"/>
      <c r="I6" s="22" t="s">
        <v>100</v>
      </c>
      <c r="J6" s="79">
        <v>3082</v>
      </c>
      <c r="K6" s="80">
        <v>3699</v>
      </c>
      <c r="L6" s="80">
        <v>4932</v>
      </c>
      <c r="M6" s="202"/>
      <c r="N6" s="81">
        <f>ROUNDDOWN(M5*1.25,0)</f>
        <v>3253</v>
      </c>
      <c r="O6" s="82">
        <f>ROUNDDOWN(M5*1.5,0)</f>
        <v>3904</v>
      </c>
      <c r="P6" s="83">
        <f>ROUNDDOWN(M5*2,0)</f>
        <v>5206</v>
      </c>
      <c r="Q6" s="289"/>
      <c r="R6" s="36">
        <f>ROUNDDOWN(Q5*1.25,0)</f>
        <v>3377</v>
      </c>
      <c r="S6" s="34">
        <f>ROUNDDOWN(Q5*1.5,0)</f>
        <v>4053</v>
      </c>
      <c r="T6" s="37">
        <f>ROUNDDOWN(Q5*2,0)</f>
        <v>5404</v>
      </c>
      <c r="U6" s="275"/>
    </row>
    <row r="7" spans="1:21" ht="30" customHeight="1" thickBot="1" x14ac:dyDescent="0.25">
      <c r="A7" s="224"/>
      <c r="B7" s="234"/>
      <c r="C7" s="231"/>
      <c r="D7" s="271"/>
      <c r="E7" s="171"/>
      <c r="F7" s="171"/>
      <c r="G7" s="171"/>
      <c r="H7" s="283"/>
      <c r="I7" s="23" t="s">
        <v>101</v>
      </c>
      <c r="J7" s="84">
        <v>3699</v>
      </c>
      <c r="K7" s="85">
        <v>4932</v>
      </c>
      <c r="L7" s="85">
        <v>7398</v>
      </c>
      <c r="M7" s="203"/>
      <c r="N7" s="86">
        <f>ROUNDDOWN(M5*1.5,0)</f>
        <v>3904</v>
      </c>
      <c r="O7" s="87">
        <f>ROUNDDOWN(M5*2,0)</f>
        <v>5206</v>
      </c>
      <c r="P7" s="88">
        <f>ROUNDDOWN(M5*3,0)</f>
        <v>7809</v>
      </c>
      <c r="Q7" s="290"/>
      <c r="R7" s="38">
        <f>ROUNDDOWN(Q5*1.5,0)</f>
        <v>4053</v>
      </c>
      <c r="S7" s="39">
        <f>ROUNDDOWN(Q5*2,0)</f>
        <v>5404</v>
      </c>
      <c r="T7" s="40">
        <f>ROUNDDOWN(Q5*3,0)</f>
        <v>8106</v>
      </c>
      <c r="U7" s="276"/>
    </row>
    <row r="8" spans="1:21" ht="30" customHeight="1" x14ac:dyDescent="0.2">
      <c r="A8" s="224"/>
      <c r="B8" s="221" t="s">
        <v>49</v>
      </c>
      <c r="C8" s="218" t="s">
        <v>5</v>
      </c>
      <c r="D8" s="215" t="s">
        <v>87</v>
      </c>
      <c r="E8" s="235">
        <v>2000</v>
      </c>
      <c r="F8" s="235">
        <v>2156</v>
      </c>
      <c r="G8" s="235">
        <v>2240</v>
      </c>
      <c r="H8" s="212">
        <v>2466</v>
      </c>
      <c r="I8" s="24" t="s">
        <v>99</v>
      </c>
      <c r="J8" s="89">
        <v>2466</v>
      </c>
      <c r="K8" s="90">
        <v>2466</v>
      </c>
      <c r="L8" s="90">
        <v>3699</v>
      </c>
      <c r="M8" s="198">
        <f t="shared" ref="M8" si="0">ROUNDDOWN(H8*1.0558,0)</f>
        <v>2603</v>
      </c>
      <c r="N8" s="91">
        <f>M8</f>
        <v>2603</v>
      </c>
      <c r="O8" s="92">
        <f>M8</f>
        <v>2603</v>
      </c>
      <c r="P8" s="93">
        <f>ROUNDDOWN(M8*1.5,0)</f>
        <v>3904</v>
      </c>
      <c r="Q8" s="179">
        <f>ROUNDDOWN(M8*1.0383,0)</f>
        <v>2702</v>
      </c>
      <c r="R8" s="41">
        <f>Q8</f>
        <v>2702</v>
      </c>
      <c r="S8" s="42">
        <f>Q8</f>
        <v>2702</v>
      </c>
      <c r="T8" s="43">
        <f>ROUNDDOWN(Q8*1.5,0)</f>
        <v>4053</v>
      </c>
      <c r="U8" s="209" t="s">
        <v>96</v>
      </c>
    </row>
    <row r="9" spans="1:21" ht="30" customHeight="1" x14ac:dyDescent="0.2">
      <c r="A9" s="224"/>
      <c r="B9" s="222"/>
      <c r="C9" s="219"/>
      <c r="D9" s="216"/>
      <c r="E9" s="236"/>
      <c r="F9" s="236"/>
      <c r="G9" s="236"/>
      <c r="H9" s="213"/>
      <c r="I9" s="25" t="s">
        <v>100</v>
      </c>
      <c r="J9" s="94">
        <v>3082</v>
      </c>
      <c r="K9" s="95">
        <v>3699</v>
      </c>
      <c r="L9" s="95">
        <v>4932</v>
      </c>
      <c r="M9" s="199"/>
      <c r="N9" s="96">
        <f>ROUNDDOWN(M8*1.25,0)</f>
        <v>3253</v>
      </c>
      <c r="O9" s="92">
        <f>ROUNDDOWN(M8*1.5,0)</f>
        <v>3904</v>
      </c>
      <c r="P9" s="97">
        <f>ROUNDDOWN(M8*2,0)</f>
        <v>5206</v>
      </c>
      <c r="Q9" s="180"/>
      <c r="R9" s="44">
        <f>ROUNDDOWN(Q8*1.25,0)</f>
        <v>3377</v>
      </c>
      <c r="S9" s="42">
        <f>ROUNDDOWN(Q8*1.5,0)</f>
        <v>4053</v>
      </c>
      <c r="T9" s="45">
        <f>ROUNDDOWN(Q8*2,0)</f>
        <v>5404</v>
      </c>
      <c r="U9" s="210"/>
    </row>
    <row r="10" spans="1:21" ht="30" customHeight="1" thickBot="1" x14ac:dyDescent="0.25">
      <c r="A10" s="225"/>
      <c r="B10" s="223"/>
      <c r="C10" s="220"/>
      <c r="D10" s="217"/>
      <c r="E10" s="237"/>
      <c r="F10" s="237"/>
      <c r="G10" s="237"/>
      <c r="H10" s="214"/>
      <c r="I10" s="26" t="s">
        <v>101</v>
      </c>
      <c r="J10" s="98">
        <v>3699</v>
      </c>
      <c r="K10" s="99">
        <v>4932</v>
      </c>
      <c r="L10" s="99">
        <v>7398</v>
      </c>
      <c r="M10" s="200"/>
      <c r="N10" s="100">
        <f>ROUNDDOWN(M8*1.5,0)</f>
        <v>3904</v>
      </c>
      <c r="O10" s="101">
        <f>ROUNDDOWN(M8*2,0)</f>
        <v>5206</v>
      </c>
      <c r="P10" s="102">
        <f>ROUNDDOWN(M8*3,0)</f>
        <v>7809</v>
      </c>
      <c r="Q10" s="181"/>
      <c r="R10" s="46">
        <f>ROUNDDOWN(Q8*1.5,0)</f>
        <v>4053</v>
      </c>
      <c r="S10" s="47">
        <f>ROUNDDOWN(Q8*2,0)</f>
        <v>5404</v>
      </c>
      <c r="T10" s="48">
        <f>ROUNDDOWN(Q8*3,0)</f>
        <v>8106</v>
      </c>
      <c r="U10" s="211"/>
    </row>
    <row r="11" spans="1:21" ht="30" customHeight="1" x14ac:dyDescent="0.2">
      <c r="A11" s="311">
        <v>6</v>
      </c>
      <c r="B11" s="232" t="s">
        <v>46</v>
      </c>
      <c r="C11" s="229" t="s">
        <v>6</v>
      </c>
      <c r="D11" s="226" t="s">
        <v>86</v>
      </c>
      <c r="E11" s="169">
        <v>5000</v>
      </c>
      <c r="F11" s="167">
        <v>5390</v>
      </c>
      <c r="G11" s="167">
        <v>5601</v>
      </c>
      <c r="H11" s="164">
        <v>6167</v>
      </c>
      <c r="I11" s="21" t="s">
        <v>99</v>
      </c>
      <c r="J11" s="103">
        <v>6167</v>
      </c>
      <c r="K11" s="104">
        <v>6167</v>
      </c>
      <c r="L11" s="104">
        <v>9250</v>
      </c>
      <c r="M11" s="201">
        <f t="shared" ref="M11" si="1">ROUNDDOWN(H11*1.0558,0)</f>
        <v>6511</v>
      </c>
      <c r="N11" s="105">
        <f>M11</f>
        <v>6511</v>
      </c>
      <c r="O11" s="82">
        <f>M11</f>
        <v>6511</v>
      </c>
      <c r="P11" s="106">
        <f>ROUNDDOWN(M11*1.5,0)</f>
        <v>9766</v>
      </c>
      <c r="Q11" s="179">
        <f t="shared" ref="Q11" si="2">ROUNDDOWN(M11*1.0383,0)</f>
        <v>6760</v>
      </c>
      <c r="R11" s="33">
        <f>Q11</f>
        <v>6760</v>
      </c>
      <c r="S11" s="34">
        <f>Q11</f>
        <v>6760</v>
      </c>
      <c r="T11" s="35">
        <f>ROUNDDOWN(Q11*1.5,0)</f>
        <v>10140</v>
      </c>
      <c r="U11" s="304" t="s">
        <v>74</v>
      </c>
    </row>
    <row r="12" spans="1:21" ht="30" customHeight="1" x14ac:dyDescent="0.2">
      <c r="A12" s="312"/>
      <c r="B12" s="233"/>
      <c r="C12" s="230"/>
      <c r="D12" s="227"/>
      <c r="E12" s="170"/>
      <c r="F12" s="168"/>
      <c r="G12" s="168"/>
      <c r="H12" s="253"/>
      <c r="I12" s="22" t="s">
        <v>100</v>
      </c>
      <c r="J12" s="79">
        <v>7708</v>
      </c>
      <c r="K12" s="80">
        <v>9250</v>
      </c>
      <c r="L12" s="80">
        <v>12334</v>
      </c>
      <c r="M12" s="202"/>
      <c r="N12" s="81">
        <f>ROUNDDOWN(M11*1.25,0)</f>
        <v>8138</v>
      </c>
      <c r="O12" s="82">
        <f>ROUNDDOWN(M11*1.5,0)</f>
        <v>9766</v>
      </c>
      <c r="P12" s="83">
        <f>ROUNDDOWN(M11*2,0)</f>
        <v>13022</v>
      </c>
      <c r="Q12" s="180"/>
      <c r="R12" s="36">
        <f>ROUNDDOWN(Q11*1.25,0)</f>
        <v>8450</v>
      </c>
      <c r="S12" s="34">
        <f>ROUNDDOWN(Q11*1.5,0)</f>
        <v>10140</v>
      </c>
      <c r="T12" s="37">
        <f>ROUNDDOWN(Q11*2,0)</f>
        <v>13520</v>
      </c>
      <c r="U12" s="275"/>
    </row>
    <row r="13" spans="1:21" ht="30" customHeight="1" thickBot="1" x14ac:dyDescent="0.25">
      <c r="A13" s="312"/>
      <c r="B13" s="234"/>
      <c r="C13" s="231"/>
      <c r="D13" s="228"/>
      <c r="E13" s="172"/>
      <c r="F13" s="171"/>
      <c r="G13" s="171"/>
      <c r="H13" s="283"/>
      <c r="I13" s="23" t="s">
        <v>101</v>
      </c>
      <c r="J13" s="84">
        <v>9250</v>
      </c>
      <c r="K13" s="85">
        <v>12334</v>
      </c>
      <c r="L13" s="85">
        <v>18501</v>
      </c>
      <c r="M13" s="203"/>
      <c r="N13" s="86">
        <f>ROUNDDOWN(M11*1.5,0)</f>
        <v>9766</v>
      </c>
      <c r="O13" s="87">
        <f>ROUNDDOWN(M11*2,0)</f>
        <v>13022</v>
      </c>
      <c r="P13" s="88">
        <f>ROUNDDOWN(M11*3,0)</f>
        <v>19533</v>
      </c>
      <c r="Q13" s="181"/>
      <c r="R13" s="38">
        <f>ROUNDDOWN(Q11*1.5,0)</f>
        <v>10140</v>
      </c>
      <c r="S13" s="39">
        <f>ROUNDDOWN(Q11*2,0)</f>
        <v>13520</v>
      </c>
      <c r="T13" s="40">
        <f>ROUNDDOWN(Q11*3,0)</f>
        <v>20280</v>
      </c>
      <c r="U13" s="276"/>
    </row>
    <row r="14" spans="1:21" ht="30" customHeight="1" x14ac:dyDescent="0.2">
      <c r="A14" s="312"/>
      <c r="B14" s="221" t="s">
        <v>46</v>
      </c>
      <c r="C14" s="218" t="s">
        <v>6</v>
      </c>
      <c r="D14" s="294" t="s">
        <v>85</v>
      </c>
      <c r="E14" s="297">
        <v>5000</v>
      </c>
      <c r="F14" s="235">
        <v>5390</v>
      </c>
      <c r="G14" s="235">
        <v>5601</v>
      </c>
      <c r="H14" s="212">
        <v>6167</v>
      </c>
      <c r="I14" s="24" t="s">
        <v>99</v>
      </c>
      <c r="J14" s="89">
        <v>6167</v>
      </c>
      <c r="K14" s="90">
        <v>6167</v>
      </c>
      <c r="L14" s="90">
        <v>9250</v>
      </c>
      <c r="M14" s="198">
        <f t="shared" ref="M14" si="3">ROUNDDOWN(H14*1.0558,0)</f>
        <v>6511</v>
      </c>
      <c r="N14" s="91">
        <f>M14</f>
        <v>6511</v>
      </c>
      <c r="O14" s="92">
        <f>M14</f>
        <v>6511</v>
      </c>
      <c r="P14" s="93">
        <f>ROUNDDOWN(M14*1.5,0)</f>
        <v>9766</v>
      </c>
      <c r="Q14" s="179">
        <f t="shared" ref="Q14" si="4">ROUNDDOWN(M14*1.0383,0)</f>
        <v>6760</v>
      </c>
      <c r="R14" s="41">
        <f>Q14</f>
        <v>6760</v>
      </c>
      <c r="S14" s="42">
        <f>Q14</f>
        <v>6760</v>
      </c>
      <c r="T14" s="43">
        <f>ROUNDDOWN(Q14*1.5,0)</f>
        <v>10140</v>
      </c>
      <c r="U14" s="209" t="s">
        <v>74</v>
      </c>
    </row>
    <row r="15" spans="1:21" ht="30" customHeight="1" x14ac:dyDescent="0.2">
      <c r="A15" s="312"/>
      <c r="B15" s="222"/>
      <c r="C15" s="219"/>
      <c r="D15" s="295"/>
      <c r="E15" s="298"/>
      <c r="F15" s="236"/>
      <c r="G15" s="236"/>
      <c r="H15" s="213"/>
      <c r="I15" s="25" t="s">
        <v>100</v>
      </c>
      <c r="J15" s="94">
        <v>7708</v>
      </c>
      <c r="K15" s="95">
        <v>9250</v>
      </c>
      <c r="L15" s="95">
        <v>12334</v>
      </c>
      <c r="M15" s="199"/>
      <c r="N15" s="96">
        <f>ROUNDDOWN(M14*1.25,0)</f>
        <v>8138</v>
      </c>
      <c r="O15" s="92">
        <f>ROUNDDOWN(M14*1.5,0)</f>
        <v>9766</v>
      </c>
      <c r="P15" s="97">
        <f>ROUNDDOWN(M14*2,0)</f>
        <v>13022</v>
      </c>
      <c r="Q15" s="180"/>
      <c r="R15" s="44">
        <f>ROUNDDOWN(Q14*1.25,0)</f>
        <v>8450</v>
      </c>
      <c r="S15" s="42">
        <f>ROUNDDOWN(Q14*1.5,0)</f>
        <v>10140</v>
      </c>
      <c r="T15" s="45">
        <f>ROUNDDOWN(Q14*2,0)</f>
        <v>13520</v>
      </c>
      <c r="U15" s="210"/>
    </row>
    <row r="16" spans="1:21" ht="30" customHeight="1" thickBot="1" x14ac:dyDescent="0.25">
      <c r="A16" s="312"/>
      <c r="B16" s="223"/>
      <c r="C16" s="220"/>
      <c r="D16" s="296"/>
      <c r="E16" s="299"/>
      <c r="F16" s="237"/>
      <c r="G16" s="237"/>
      <c r="H16" s="214"/>
      <c r="I16" s="26" t="s">
        <v>101</v>
      </c>
      <c r="J16" s="98">
        <v>9250</v>
      </c>
      <c r="K16" s="99">
        <v>12334</v>
      </c>
      <c r="L16" s="99">
        <v>18501</v>
      </c>
      <c r="M16" s="200"/>
      <c r="N16" s="100">
        <f>ROUNDDOWN(M14*1.5,0)</f>
        <v>9766</v>
      </c>
      <c r="O16" s="101">
        <f>ROUNDDOWN(M14*2,0)</f>
        <v>13022</v>
      </c>
      <c r="P16" s="102">
        <f>ROUNDDOWN(M14*3,0)</f>
        <v>19533</v>
      </c>
      <c r="Q16" s="181"/>
      <c r="R16" s="46">
        <f>ROUNDDOWN(Q14*1.5,0)</f>
        <v>10140</v>
      </c>
      <c r="S16" s="47">
        <f>ROUNDDOWN(Q14*2,0)</f>
        <v>13520</v>
      </c>
      <c r="T16" s="48">
        <f>ROUNDDOWN(Q14*3,0)</f>
        <v>20280</v>
      </c>
      <c r="U16" s="211"/>
    </row>
    <row r="17" spans="1:21" ht="30" customHeight="1" x14ac:dyDescent="0.2">
      <c r="A17" s="312"/>
      <c r="B17" s="232" t="s">
        <v>46</v>
      </c>
      <c r="C17" s="229" t="s">
        <v>6</v>
      </c>
      <c r="D17" s="226" t="s">
        <v>51</v>
      </c>
      <c r="E17" s="169">
        <v>2500</v>
      </c>
      <c r="F17" s="167">
        <v>2695</v>
      </c>
      <c r="G17" s="167">
        <v>2800</v>
      </c>
      <c r="H17" s="164">
        <v>3083</v>
      </c>
      <c r="I17" s="21" t="s">
        <v>99</v>
      </c>
      <c r="J17" s="107">
        <v>3083</v>
      </c>
      <c r="K17" s="108" t="s">
        <v>102</v>
      </c>
      <c r="L17" s="108" t="s">
        <v>102</v>
      </c>
      <c r="M17" s="201">
        <f t="shared" ref="M17" si="5">ROUNDDOWN(H17*1.0558,0)</f>
        <v>3255</v>
      </c>
      <c r="N17" s="109" t="s">
        <v>102</v>
      </c>
      <c r="O17" s="110" t="s">
        <v>102</v>
      </c>
      <c r="P17" s="111" t="s">
        <v>102</v>
      </c>
      <c r="Q17" s="179">
        <f t="shared" ref="Q17" si="6">ROUNDDOWN(M17*1.0383,0)</f>
        <v>3379</v>
      </c>
      <c r="R17" s="49" t="s">
        <v>102</v>
      </c>
      <c r="S17" s="50" t="s">
        <v>102</v>
      </c>
      <c r="T17" s="51" t="s">
        <v>102</v>
      </c>
      <c r="U17" s="304" t="s">
        <v>74</v>
      </c>
    </row>
    <row r="18" spans="1:21" ht="30" customHeight="1" x14ac:dyDescent="0.2">
      <c r="A18" s="312"/>
      <c r="B18" s="233"/>
      <c r="C18" s="230"/>
      <c r="D18" s="227"/>
      <c r="E18" s="170"/>
      <c r="F18" s="168"/>
      <c r="G18" s="168"/>
      <c r="H18" s="253"/>
      <c r="I18" s="22" t="s">
        <v>100</v>
      </c>
      <c r="J18" s="112" t="s">
        <v>102</v>
      </c>
      <c r="K18" s="113" t="s">
        <v>102</v>
      </c>
      <c r="L18" s="113" t="s">
        <v>102</v>
      </c>
      <c r="M18" s="202"/>
      <c r="N18" s="114" t="s">
        <v>102</v>
      </c>
      <c r="O18" s="115" t="s">
        <v>102</v>
      </c>
      <c r="P18" s="116" t="s">
        <v>102</v>
      </c>
      <c r="Q18" s="180"/>
      <c r="R18" s="52" t="s">
        <v>102</v>
      </c>
      <c r="S18" s="53" t="s">
        <v>102</v>
      </c>
      <c r="T18" s="54" t="s">
        <v>102</v>
      </c>
      <c r="U18" s="275"/>
    </row>
    <row r="19" spans="1:21" ht="30" customHeight="1" thickBot="1" x14ac:dyDescent="0.25">
      <c r="A19" s="312"/>
      <c r="B19" s="234"/>
      <c r="C19" s="231"/>
      <c r="D19" s="228"/>
      <c r="E19" s="172"/>
      <c r="F19" s="171"/>
      <c r="G19" s="171"/>
      <c r="H19" s="283"/>
      <c r="I19" s="23" t="s">
        <v>101</v>
      </c>
      <c r="J19" s="117" t="s">
        <v>102</v>
      </c>
      <c r="K19" s="85">
        <v>6166</v>
      </c>
      <c r="L19" s="85">
        <v>9249</v>
      </c>
      <c r="M19" s="203"/>
      <c r="N19" s="118" t="s">
        <v>102</v>
      </c>
      <c r="O19" s="87">
        <f>ROUNDDOWN(M17*2,0)</f>
        <v>6510</v>
      </c>
      <c r="P19" s="88">
        <f>ROUNDDOWN(M17*3,0)</f>
        <v>9765</v>
      </c>
      <c r="Q19" s="181"/>
      <c r="R19" s="55" t="s">
        <v>102</v>
      </c>
      <c r="S19" s="39">
        <f>ROUNDDOWN(Q17*2,0)</f>
        <v>6758</v>
      </c>
      <c r="T19" s="40">
        <f>ROUNDDOWN(Q17*3,0)</f>
        <v>10137</v>
      </c>
      <c r="U19" s="276"/>
    </row>
    <row r="20" spans="1:21" ht="30" customHeight="1" x14ac:dyDescent="0.2">
      <c r="A20" s="312"/>
      <c r="B20" s="221" t="s">
        <v>8</v>
      </c>
      <c r="C20" s="218" t="s">
        <v>6</v>
      </c>
      <c r="D20" s="294" t="s">
        <v>84</v>
      </c>
      <c r="E20" s="297">
        <v>1500</v>
      </c>
      <c r="F20" s="235">
        <v>1617</v>
      </c>
      <c r="G20" s="235">
        <v>1680</v>
      </c>
      <c r="H20" s="212">
        <v>1849</v>
      </c>
      <c r="I20" s="24" t="s">
        <v>99</v>
      </c>
      <c r="J20" s="89">
        <v>1849</v>
      </c>
      <c r="K20" s="90">
        <v>1849</v>
      </c>
      <c r="L20" s="90">
        <v>2773</v>
      </c>
      <c r="M20" s="198">
        <f t="shared" ref="M20" si="7">ROUNDDOWN(H20*1.0558,0)</f>
        <v>1952</v>
      </c>
      <c r="N20" s="91">
        <f>M20</f>
        <v>1952</v>
      </c>
      <c r="O20" s="92">
        <f>M20</f>
        <v>1952</v>
      </c>
      <c r="P20" s="93">
        <f>ROUNDDOWN(M20*1.5,0)</f>
        <v>2928</v>
      </c>
      <c r="Q20" s="179">
        <f t="shared" ref="Q20" si="8">ROUNDDOWN(M20*1.0383,0)</f>
        <v>2026</v>
      </c>
      <c r="R20" s="41">
        <f>Q20</f>
        <v>2026</v>
      </c>
      <c r="S20" s="42">
        <f>Q20</f>
        <v>2026</v>
      </c>
      <c r="T20" s="43">
        <f>ROUNDDOWN(Q20*1.5,0)</f>
        <v>3039</v>
      </c>
      <c r="U20" s="209" t="s">
        <v>52</v>
      </c>
    </row>
    <row r="21" spans="1:21" ht="30" customHeight="1" x14ac:dyDescent="0.2">
      <c r="A21" s="312"/>
      <c r="B21" s="222"/>
      <c r="C21" s="219"/>
      <c r="D21" s="295"/>
      <c r="E21" s="298"/>
      <c r="F21" s="236"/>
      <c r="G21" s="236"/>
      <c r="H21" s="213"/>
      <c r="I21" s="25" t="s">
        <v>100</v>
      </c>
      <c r="J21" s="94">
        <v>2311</v>
      </c>
      <c r="K21" s="95">
        <v>2773</v>
      </c>
      <c r="L21" s="95">
        <v>3698</v>
      </c>
      <c r="M21" s="199"/>
      <c r="N21" s="96">
        <f>ROUNDDOWN(M20*1.25,0)</f>
        <v>2440</v>
      </c>
      <c r="O21" s="92">
        <f>ROUNDDOWN(M20*1.5,0)</f>
        <v>2928</v>
      </c>
      <c r="P21" s="97">
        <f>ROUNDDOWN(M20*2,0)</f>
        <v>3904</v>
      </c>
      <c r="Q21" s="180"/>
      <c r="R21" s="44">
        <f>ROUNDDOWN(Q20*1.25,0)</f>
        <v>2532</v>
      </c>
      <c r="S21" s="42">
        <f>ROUNDDOWN(Q20*1.5,0)</f>
        <v>3039</v>
      </c>
      <c r="T21" s="45">
        <f>ROUNDDOWN(Q20*2,0)</f>
        <v>4052</v>
      </c>
      <c r="U21" s="210"/>
    </row>
    <row r="22" spans="1:21" ht="30" customHeight="1" thickBot="1" x14ac:dyDescent="0.25">
      <c r="A22" s="312"/>
      <c r="B22" s="223"/>
      <c r="C22" s="220"/>
      <c r="D22" s="296"/>
      <c r="E22" s="299"/>
      <c r="F22" s="237"/>
      <c r="G22" s="237"/>
      <c r="H22" s="214"/>
      <c r="I22" s="26" t="s">
        <v>101</v>
      </c>
      <c r="J22" s="98">
        <v>2773</v>
      </c>
      <c r="K22" s="99">
        <v>3698</v>
      </c>
      <c r="L22" s="99">
        <v>5547</v>
      </c>
      <c r="M22" s="200"/>
      <c r="N22" s="100">
        <f>ROUNDDOWN(M20*1.5,0)</f>
        <v>2928</v>
      </c>
      <c r="O22" s="101">
        <f>ROUNDDOWN(M20*2,0)</f>
        <v>3904</v>
      </c>
      <c r="P22" s="102">
        <f>ROUNDDOWN(M20*3,0)</f>
        <v>5856</v>
      </c>
      <c r="Q22" s="181"/>
      <c r="R22" s="46">
        <f>ROUNDDOWN(Q20*1.5,0)</f>
        <v>3039</v>
      </c>
      <c r="S22" s="47">
        <f>ROUNDDOWN(Q20*2,0)</f>
        <v>4052</v>
      </c>
      <c r="T22" s="48">
        <f>ROUNDDOWN(Q20*3,0)</f>
        <v>6078</v>
      </c>
      <c r="U22" s="211"/>
    </row>
    <row r="23" spans="1:21" ht="30" customHeight="1" x14ac:dyDescent="0.2">
      <c r="A23" s="312"/>
      <c r="B23" s="232" t="s">
        <v>9</v>
      </c>
      <c r="C23" s="229" t="s">
        <v>6</v>
      </c>
      <c r="D23" s="226" t="s">
        <v>83</v>
      </c>
      <c r="E23" s="169">
        <v>1500</v>
      </c>
      <c r="F23" s="167">
        <v>1617</v>
      </c>
      <c r="G23" s="167">
        <v>1680</v>
      </c>
      <c r="H23" s="164">
        <v>1849</v>
      </c>
      <c r="I23" s="21" t="s">
        <v>99</v>
      </c>
      <c r="J23" s="103">
        <v>1849</v>
      </c>
      <c r="K23" s="104">
        <v>1849</v>
      </c>
      <c r="L23" s="104">
        <v>2773</v>
      </c>
      <c r="M23" s="201">
        <f t="shared" ref="M23" si="9">ROUNDDOWN(H23*1.0558,0)</f>
        <v>1952</v>
      </c>
      <c r="N23" s="105">
        <f>M23</f>
        <v>1952</v>
      </c>
      <c r="O23" s="82">
        <f>M23</f>
        <v>1952</v>
      </c>
      <c r="P23" s="106">
        <f>ROUNDDOWN(M23*1.5,0)</f>
        <v>2928</v>
      </c>
      <c r="Q23" s="179">
        <f t="shared" ref="Q23" si="10">ROUNDDOWN(M23*1.0383,0)</f>
        <v>2026</v>
      </c>
      <c r="R23" s="33">
        <f>Q23</f>
        <v>2026</v>
      </c>
      <c r="S23" s="34">
        <f>Q23</f>
        <v>2026</v>
      </c>
      <c r="T23" s="35">
        <f>ROUNDDOWN(Q23*1.5,0)</f>
        <v>3039</v>
      </c>
      <c r="U23" s="304" t="s">
        <v>52</v>
      </c>
    </row>
    <row r="24" spans="1:21" ht="30" customHeight="1" x14ac:dyDescent="0.2">
      <c r="A24" s="312"/>
      <c r="B24" s="233"/>
      <c r="C24" s="230"/>
      <c r="D24" s="227"/>
      <c r="E24" s="170"/>
      <c r="F24" s="168"/>
      <c r="G24" s="168"/>
      <c r="H24" s="253"/>
      <c r="I24" s="22" t="s">
        <v>100</v>
      </c>
      <c r="J24" s="79">
        <v>2311</v>
      </c>
      <c r="K24" s="80">
        <v>2773</v>
      </c>
      <c r="L24" s="80">
        <v>3698</v>
      </c>
      <c r="M24" s="202"/>
      <c r="N24" s="81">
        <f>ROUNDDOWN(M23*1.25,0)</f>
        <v>2440</v>
      </c>
      <c r="O24" s="82">
        <f>ROUNDDOWN(M23*1.5,0)</f>
        <v>2928</v>
      </c>
      <c r="P24" s="83">
        <f>ROUNDDOWN(M23*2,0)</f>
        <v>3904</v>
      </c>
      <c r="Q24" s="180"/>
      <c r="R24" s="36">
        <f>ROUNDDOWN(Q23*1.25,0)</f>
        <v>2532</v>
      </c>
      <c r="S24" s="34">
        <f>ROUNDDOWN(Q23*1.5,0)</f>
        <v>3039</v>
      </c>
      <c r="T24" s="37">
        <f>ROUNDDOWN(Q23*2,0)</f>
        <v>4052</v>
      </c>
      <c r="U24" s="275"/>
    </row>
    <row r="25" spans="1:21" ht="30" customHeight="1" thickBot="1" x14ac:dyDescent="0.25">
      <c r="A25" s="312"/>
      <c r="B25" s="234"/>
      <c r="C25" s="231"/>
      <c r="D25" s="228"/>
      <c r="E25" s="172"/>
      <c r="F25" s="171"/>
      <c r="G25" s="171"/>
      <c r="H25" s="283"/>
      <c r="I25" s="23" t="s">
        <v>101</v>
      </c>
      <c r="J25" s="84">
        <v>2773</v>
      </c>
      <c r="K25" s="85">
        <v>3698</v>
      </c>
      <c r="L25" s="85">
        <v>5547</v>
      </c>
      <c r="M25" s="203"/>
      <c r="N25" s="86">
        <f>ROUNDDOWN(M23*1.5,0)</f>
        <v>2928</v>
      </c>
      <c r="O25" s="87">
        <f>ROUNDDOWN(M23*2,0)</f>
        <v>3904</v>
      </c>
      <c r="P25" s="88">
        <f>ROUNDDOWN(M23*3,0)</f>
        <v>5856</v>
      </c>
      <c r="Q25" s="181"/>
      <c r="R25" s="38">
        <f>ROUNDDOWN(Q23*1.5,0)</f>
        <v>3039</v>
      </c>
      <c r="S25" s="39">
        <f>ROUNDDOWN(Q23*2,0)</f>
        <v>4052</v>
      </c>
      <c r="T25" s="40">
        <f>ROUNDDOWN(Q23*3,0)</f>
        <v>6078</v>
      </c>
      <c r="U25" s="276"/>
    </row>
    <row r="26" spans="1:21" ht="30" customHeight="1" x14ac:dyDescent="0.2">
      <c r="A26" s="312"/>
      <c r="B26" s="221" t="s">
        <v>7</v>
      </c>
      <c r="C26" s="218" t="s">
        <v>6</v>
      </c>
      <c r="D26" s="215" t="s">
        <v>82</v>
      </c>
      <c r="E26" s="297">
        <v>1000</v>
      </c>
      <c r="F26" s="235">
        <v>1078</v>
      </c>
      <c r="G26" s="235">
        <v>1120</v>
      </c>
      <c r="H26" s="212">
        <v>1233</v>
      </c>
      <c r="I26" s="24" t="s">
        <v>99</v>
      </c>
      <c r="J26" s="89">
        <v>1233</v>
      </c>
      <c r="K26" s="90">
        <v>1233</v>
      </c>
      <c r="L26" s="90">
        <v>1849</v>
      </c>
      <c r="M26" s="198">
        <f t="shared" ref="M26" si="11">ROUNDDOWN(H26*1.0558,0)</f>
        <v>1301</v>
      </c>
      <c r="N26" s="91">
        <f>M26</f>
        <v>1301</v>
      </c>
      <c r="O26" s="92">
        <f>M26</f>
        <v>1301</v>
      </c>
      <c r="P26" s="93">
        <f>ROUNDDOWN(M26*1.5,0)</f>
        <v>1951</v>
      </c>
      <c r="Q26" s="179">
        <f t="shared" ref="Q26" si="12">ROUNDDOWN(M26*1.0383,0)</f>
        <v>1350</v>
      </c>
      <c r="R26" s="41">
        <f>Q26</f>
        <v>1350</v>
      </c>
      <c r="S26" s="42">
        <f>Q26</f>
        <v>1350</v>
      </c>
      <c r="T26" s="43">
        <f>ROUNDDOWN(Q26*1.5,0)</f>
        <v>2025</v>
      </c>
      <c r="U26" s="209" t="s">
        <v>77</v>
      </c>
    </row>
    <row r="27" spans="1:21" ht="30" customHeight="1" x14ac:dyDescent="0.2">
      <c r="A27" s="312"/>
      <c r="B27" s="222"/>
      <c r="C27" s="219"/>
      <c r="D27" s="216"/>
      <c r="E27" s="298"/>
      <c r="F27" s="236"/>
      <c r="G27" s="236"/>
      <c r="H27" s="213"/>
      <c r="I27" s="25" t="s">
        <v>100</v>
      </c>
      <c r="J27" s="94">
        <v>1541</v>
      </c>
      <c r="K27" s="95">
        <v>1849</v>
      </c>
      <c r="L27" s="95">
        <v>2466</v>
      </c>
      <c r="M27" s="199"/>
      <c r="N27" s="96">
        <f>ROUNDDOWN(M26*1.25,0)</f>
        <v>1626</v>
      </c>
      <c r="O27" s="92">
        <f>ROUNDDOWN(M26*1.5,0)</f>
        <v>1951</v>
      </c>
      <c r="P27" s="97">
        <f>ROUNDDOWN(M26*2,0)</f>
        <v>2602</v>
      </c>
      <c r="Q27" s="180"/>
      <c r="R27" s="44">
        <f>ROUNDDOWN(Q26*1.25,0)</f>
        <v>1687</v>
      </c>
      <c r="S27" s="42">
        <f>ROUNDDOWN(Q26*1.5,0)</f>
        <v>2025</v>
      </c>
      <c r="T27" s="45">
        <f>ROUNDDOWN(Q26*2,0)</f>
        <v>2700</v>
      </c>
      <c r="U27" s="210"/>
    </row>
    <row r="28" spans="1:21" ht="30" customHeight="1" thickBot="1" x14ac:dyDescent="0.25">
      <c r="A28" s="312"/>
      <c r="B28" s="223"/>
      <c r="C28" s="220"/>
      <c r="D28" s="217"/>
      <c r="E28" s="299"/>
      <c r="F28" s="237"/>
      <c r="G28" s="237"/>
      <c r="H28" s="214"/>
      <c r="I28" s="26" t="s">
        <v>101</v>
      </c>
      <c r="J28" s="98">
        <v>1849</v>
      </c>
      <c r="K28" s="99">
        <v>2466</v>
      </c>
      <c r="L28" s="99">
        <v>3699</v>
      </c>
      <c r="M28" s="200"/>
      <c r="N28" s="100">
        <f>ROUNDDOWN(M26*1.5,0)</f>
        <v>1951</v>
      </c>
      <c r="O28" s="101">
        <f>ROUNDDOWN(M26*2,0)</f>
        <v>2602</v>
      </c>
      <c r="P28" s="102">
        <f>ROUNDDOWN(M26*3,0)</f>
        <v>3903</v>
      </c>
      <c r="Q28" s="181"/>
      <c r="R28" s="46">
        <f>ROUNDDOWN(Q26*1.5,0)</f>
        <v>2025</v>
      </c>
      <c r="S28" s="47">
        <f>ROUNDDOWN(Q26*2,0)</f>
        <v>2700</v>
      </c>
      <c r="T28" s="48">
        <f>ROUNDDOWN(Q26*3,0)</f>
        <v>4050</v>
      </c>
      <c r="U28" s="211"/>
    </row>
    <row r="29" spans="1:21" ht="30" customHeight="1" x14ac:dyDescent="0.2">
      <c r="A29" s="312"/>
      <c r="B29" s="232" t="s">
        <v>10</v>
      </c>
      <c r="C29" s="229" t="s">
        <v>6</v>
      </c>
      <c r="D29" s="226" t="s">
        <v>81</v>
      </c>
      <c r="E29" s="169">
        <v>1500</v>
      </c>
      <c r="F29" s="167">
        <v>1617</v>
      </c>
      <c r="G29" s="167">
        <v>1680</v>
      </c>
      <c r="H29" s="164">
        <v>1849</v>
      </c>
      <c r="I29" s="21" t="s">
        <v>99</v>
      </c>
      <c r="J29" s="103">
        <v>1849</v>
      </c>
      <c r="K29" s="104">
        <v>1849</v>
      </c>
      <c r="L29" s="104">
        <v>2773</v>
      </c>
      <c r="M29" s="201">
        <f t="shared" ref="M29" si="13">ROUNDDOWN(H29*1.0558,0)</f>
        <v>1952</v>
      </c>
      <c r="N29" s="105">
        <f>M29</f>
        <v>1952</v>
      </c>
      <c r="O29" s="82">
        <f>M29</f>
        <v>1952</v>
      </c>
      <c r="P29" s="106">
        <f>ROUNDDOWN(M29*1.5,0)</f>
        <v>2928</v>
      </c>
      <c r="Q29" s="179">
        <f t="shared" ref="Q29" si="14">ROUNDDOWN(M29*1.0383,0)</f>
        <v>2026</v>
      </c>
      <c r="R29" s="33">
        <f>Q29</f>
        <v>2026</v>
      </c>
      <c r="S29" s="34">
        <f>Q29</f>
        <v>2026</v>
      </c>
      <c r="T29" s="35">
        <f>ROUNDDOWN(Q29*1.5,0)</f>
        <v>3039</v>
      </c>
      <c r="U29" s="304" t="s">
        <v>52</v>
      </c>
    </row>
    <row r="30" spans="1:21" ht="30" customHeight="1" x14ac:dyDescent="0.2">
      <c r="A30" s="312"/>
      <c r="B30" s="233"/>
      <c r="C30" s="230"/>
      <c r="D30" s="227"/>
      <c r="E30" s="170"/>
      <c r="F30" s="168"/>
      <c r="G30" s="168"/>
      <c r="H30" s="253"/>
      <c r="I30" s="22" t="s">
        <v>100</v>
      </c>
      <c r="J30" s="79">
        <v>2311</v>
      </c>
      <c r="K30" s="80">
        <v>2773</v>
      </c>
      <c r="L30" s="80">
        <v>3698</v>
      </c>
      <c r="M30" s="202"/>
      <c r="N30" s="81">
        <f>ROUNDDOWN(M29*1.25,0)</f>
        <v>2440</v>
      </c>
      <c r="O30" s="82">
        <f>ROUNDDOWN(M29*1.5,0)</f>
        <v>2928</v>
      </c>
      <c r="P30" s="83">
        <f>ROUNDDOWN(M29*2,0)</f>
        <v>3904</v>
      </c>
      <c r="Q30" s="180"/>
      <c r="R30" s="36">
        <f>ROUNDDOWN(Q29*1.25,0)</f>
        <v>2532</v>
      </c>
      <c r="S30" s="34">
        <f>ROUNDDOWN(Q29*1.5,0)</f>
        <v>3039</v>
      </c>
      <c r="T30" s="37">
        <f>ROUNDDOWN(Q29*2,0)</f>
        <v>4052</v>
      </c>
      <c r="U30" s="275"/>
    </row>
    <row r="31" spans="1:21" ht="30" customHeight="1" thickBot="1" x14ac:dyDescent="0.25">
      <c r="A31" s="313"/>
      <c r="B31" s="234"/>
      <c r="C31" s="231"/>
      <c r="D31" s="228"/>
      <c r="E31" s="172"/>
      <c r="F31" s="171"/>
      <c r="G31" s="171"/>
      <c r="H31" s="283"/>
      <c r="I31" s="23" t="s">
        <v>101</v>
      </c>
      <c r="J31" s="84">
        <v>2773</v>
      </c>
      <c r="K31" s="85">
        <v>3698</v>
      </c>
      <c r="L31" s="85">
        <v>5547</v>
      </c>
      <c r="M31" s="203"/>
      <c r="N31" s="86">
        <f>ROUNDDOWN(M29*1.5,0)</f>
        <v>2928</v>
      </c>
      <c r="O31" s="87">
        <f>ROUNDDOWN(M29*2,0)</f>
        <v>3904</v>
      </c>
      <c r="P31" s="88">
        <f>ROUNDDOWN(M29*3,0)</f>
        <v>5856</v>
      </c>
      <c r="Q31" s="181"/>
      <c r="R31" s="38">
        <f>ROUNDDOWN(Q29*1.5,0)</f>
        <v>3039</v>
      </c>
      <c r="S31" s="39">
        <f>ROUNDDOWN(Q29*2,0)</f>
        <v>4052</v>
      </c>
      <c r="T31" s="40">
        <f>ROUNDDOWN(Q29*3,0)</f>
        <v>6078</v>
      </c>
      <c r="U31" s="276"/>
    </row>
    <row r="32" spans="1:21" ht="30" customHeight="1" x14ac:dyDescent="0.2">
      <c r="A32" s="272">
        <v>8</v>
      </c>
      <c r="B32" s="221" t="s">
        <v>12</v>
      </c>
      <c r="C32" s="218" t="s">
        <v>11</v>
      </c>
      <c r="D32" s="218" t="s">
        <v>90</v>
      </c>
      <c r="E32" s="297">
        <v>1500</v>
      </c>
      <c r="F32" s="235">
        <v>1617</v>
      </c>
      <c r="G32" s="235">
        <v>1680</v>
      </c>
      <c r="H32" s="212">
        <v>1849</v>
      </c>
      <c r="I32" s="24" t="s">
        <v>99</v>
      </c>
      <c r="J32" s="89">
        <v>1849</v>
      </c>
      <c r="K32" s="90">
        <v>1849</v>
      </c>
      <c r="L32" s="90">
        <v>2773</v>
      </c>
      <c r="M32" s="198">
        <f t="shared" ref="M32" si="15">ROUNDDOWN(H32*1.0558,0)</f>
        <v>1952</v>
      </c>
      <c r="N32" s="91">
        <f>M32</f>
        <v>1952</v>
      </c>
      <c r="O32" s="92">
        <f>M32</f>
        <v>1952</v>
      </c>
      <c r="P32" s="93">
        <f>ROUNDDOWN(M32*1.5,0)</f>
        <v>2928</v>
      </c>
      <c r="Q32" s="179">
        <f t="shared" ref="Q32" si="16">ROUNDDOWN(M32*1.0383,0)</f>
        <v>2026</v>
      </c>
      <c r="R32" s="41">
        <f>Q32</f>
        <v>2026</v>
      </c>
      <c r="S32" s="42">
        <f>Q32</f>
        <v>2026</v>
      </c>
      <c r="T32" s="43">
        <f>ROUNDDOWN(Q32*1.5,0)</f>
        <v>3039</v>
      </c>
      <c r="U32" s="209" t="s">
        <v>53</v>
      </c>
    </row>
    <row r="33" spans="1:21" ht="30" customHeight="1" x14ac:dyDescent="0.2">
      <c r="A33" s="224"/>
      <c r="B33" s="222"/>
      <c r="C33" s="219"/>
      <c r="D33" s="219"/>
      <c r="E33" s="298"/>
      <c r="F33" s="236"/>
      <c r="G33" s="236"/>
      <c r="H33" s="213"/>
      <c r="I33" s="25" t="s">
        <v>100</v>
      </c>
      <c r="J33" s="94">
        <v>2311</v>
      </c>
      <c r="K33" s="95">
        <v>2773</v>
      </c>
      <c r="L33" s="95">
        <v>3698</v>
      </c>
      <c r="M33" s="199"/>
      <c r="N33" s="96">
        <f>ROUNDDOWN(M32*1.25,0)</f>
        <v>2440</v>
      </c>
      <c r="O33" s="92">
        <f>ROUNDDOWN(M32*1.5,0)</f>
        <v>2928</v>
      </c>
      <c r="P33" s="97">
        <f>ROUNDDOWN(M32*2,0)</f>
        <v>3904</v>
      </c>
      <c r="Q33" s="180"/>
      <c r="R33" s="44">
        <f>ROUNDDOWN(Q32*1.25,0)</f>
        <v>2532</v>
      </c>
      <c r="S33" s="42">
        <f>ROUNDDOWN(Q32*1.5,0)</f>
        <v>3039</v>
      </c>
      <c r="T33" s="45">
        <f>ROUNDDOWN(Q32*2,0)</f>
        <v>4052</v>
      </c>
      <c r="U33" s="210"/>
    </row>
    <row r="34" spans="1:21" ht="30" customHeight="1" thickBot="1" x14ac:dyDescent="0.25">
      <c r="A34" s="224"/>
      <c r="B34" s="223"/>
      <c r="C34" s="220"/>
      <c r="D34" s="220"/>
      <c r="E34" s="299"/>
      <c r="F34" s="237"/>
      <c r="G34" s="237"/>
      <c r="H34" s="214"/>
      <c r="I34" s="26" t="s">
        <v>101</v>
      </c>
      <c r="J34" s="98">
        <v>2773</v>
      </c>
      <c r="K34" s="99">
        <v>3698</v>
      </c>
      <c r="L34" s="99">
        <v>5547</v>
      </c>
      <c r="M34" s="200"/>
      <c r="N34" s="100">
        <f>ROUNDDOWN(M32*1.5,0)</f>
        <v>2928</v>
      </c>
      <c r="O34" s="101">
        <f>ROUNDDOWN(M32*2,0)</f>
        <v>3904</v>
      </c>
      <c r="P34" s="102">
        <f>ROUNDDOWN(M32*3,0)</f>
        <v>5856</v>
      </c>
      <c r="Q34" s="181"/>
      <c r="R34" s="46">
        <f>ROUNDDOWN(Q32*1.5,0)</f>
        <v>3039</v>
      </c>
      <c r="S34" s="47">
        <f>ROUNDDOWN(Q32*2,0)</f>
        <v>4052</v>
      </c>
      <c r="T34" s="48">
        <f>ROUNDDOWN(Q32*3,0)</f>
        <v>6078</v>
      </c>
      <c r="U34" s="211"/>
    </row>
    <row r="35" spans="1:21" ht="30" customHeight="1" x14ac:dyDescent="0.2">
      <c r="A35" s="224"/>
      <c r="B35" s="232" t="s">
        <v>13</v>
      </c>
      <c r="C35" s="229" t="s">
        <v>11</v>
      </c>
      <c r="D35" s="229" t="s">
        <v>54</v>
      </c>
      <c r="E35" s="169">
        <v>1500</v>
      </c>
      <c r="F35" s="167">
        <v>1617</v>
      </c>
      <c r="G35" s="167">
        <v>1680</v>
      </c>
      <c r="H35" s="164">
        <v>1849</v>
      </c>
      <c r="I35" s="21" t="s">
        <v>99</v>
      </c>
      <c r="J35" s="103">
        <v>1849</v>
      </c>
      <c r="K35" s="104">
        <v>1849</v>
      </c>
      <c r="L35" s="104">
        <v>2773</v>
      </c>
      <c r="M35" s="201">
        <f t="shared" ref="M35" si="17">ROUNDDOWN(H35*1.0558,0)</f>
        <v>1952</v>
      </c>
      <c r="N35" s="105">
        <f>M35</f>
        <v>1952</v>
      </c>
      <c r="O35" s="82">
        <f>M35</f>
        <v>1952</v>
      </c>
      <c r="P35" s="106">
        <f>ROUNDDOWN(M35*1.5,0)</f>
        <v>2928</v>
      </c>
      <c r="Q35" s="179">
        <f t="shared" ref="Q35" si="18">ROUNDDOWN(M35*1.0383,0)</f>
        <v>2026</v>
      </c>
      <c r="R35" s="33">
        <f>Q35</f>
        <v>2026</v>
      </c>
      <c r="S35" s="34">
        <f>Q35</f>
        <v>2026</v>
      </c>
      <c r="T35" s="35">
        <f>ROUNDDOWN(Q35*1.5,0)</f>
        <v>3039</v>
      </c>
      <c r="U35" s="304" t="s">
        <v>52</v>
      </c>
    </row>
    <row r="36" spans="1:21" ht="30" customHeight="1" x14ac:dyDescent="0.2">
      <c r="A36" s="224"/>
      <c r="B36" s="233"/>
      <c r="C36" s="230"/>
      <c r="D36" s="230"/>
      <c r="E36" s="170"/>
      <c r="F36" s="168"/>
      <c r="G36" s="168"/>
      <c r="H36" s="253"/>
      <c r="I36" s="22" t="s">
        <v>100</v>
      </c>
      <c r="J36" s="79">
        <v>2311</v>
      </c>
      <c r="K36" s="80">
        <v>2773</v>
      </c>
      <c r="L36" s="80">
        <v>3698</v>
      </c>
      <c r="M36" s="202"/>
      <c r="N36" s="81">
        <f>ROUNDDOWN(M35*1.25,0)</f>
        <v>2440</v>
      </c>
      <c r="O36" s="82">
        <f>ROUNDDOWN(M35*1.5,0)</f>
        <v>2928</v>
      </c>
      <c r="P36" s="83">
        <f>ROUNDDOWN(M35*2,0)</f>
        <v>3904</v>
      </c>
      <c r="Q36" s="180"/>
      <c r="R36" s="36">
        <f>ROUNDDOWN(Q35*1.25,0)</f>
        <v>2532</v>
      </c>
      <c r="S36" s="34">
        <f>ROUNDDOWN(Q35*1.5,0)</f>
        <v>3039</v>
      </c>
      <c r="T36" s="37">
        <f>ROUNDDOWN(Q35*2,0)</f>
        <v>4052</v>
      </c>
      <c r="U36" s="275"/>
    </row>
    <row r="37" spans="1:21" ht="30" customHeight="1" thickBot="1" x14ac:dyDescent="0.25">
      <c r="A37" s="225"/>
      <c r="B37" s="234"/>
      <c r="C37" s="231"/>
      <c r="D37" s="231"/>
      <c r="E37" s="172"/>
      <c r="F37" s="171"/>
      <c r="G37" s="171"/>
      <c r="H37" s="283"/>
      <c r="I37" s="23" t="s">
        <v>101</v>
      </c>
      <c r="J37" s="84">
        <v>2773</v>
      </c>
      <c r="K37" s="85">
        <v>3698</v>
      </c>
      <c r="L37" s="85">
        <v>5547</v>
      </c>
      <c r="M37" s="203"/>
      <c r="N37" s="86">
        <f>ROUNDDOWN(M35*1.5,0)</f>
        <v>2928</v>
      </c>
      <c r="O37" s="87">
        <f>ROUNDDOWN(M35*2,0)</f>
        <v>3904</v>
      </c>
      <c r="P37" s="88">
        <f>ROUNDDOWN(M35*3,0)</f>
        <v>5856</v>
      </c>
      <c r="Q37" s="181"/>
      <c r="R37" s="38">
        <f>ROUNDDOWN(Q35*1.5,0)</f>
        <v>3039</v>
      </c>
      <c r="S37" s="39">
        <f>ROUNDDOWN(Q35*2,0)</f>
        <v>4052</v>
      </c>
      <c r="T37" s="40">
        <f>ROUNDDOWN(Q35*3,0)</f>
        <v>6078</v>
      </c>
      <c r="U37" s="276"/>
    </row>
    <row r="38" spans="1:21" ht="30" customHeight="1" x14ac:dyDescent="0.2">
      <c r="A38" s="319">
        <v>10</v>
      </c>
      <c r="B38" s="219" t="s">
        <v>14</v>
      </c>
      <c r="C38" s="300" t="s">
        <v>15</v>
      </c>
      <c r="D38" s="221" t="s">
        <v>88</v>
      </c>
      <c r="E38" s="297">
        <v>3000</v>
      </c>
      <c r="F38" s="235">
        <v>3234</v>
      </c>
      <c r="G38" s="235">
        <v>3361</v>
      </c>
      <c r="H38" s="212">
        <v>3700</v>
      </c>
      <c r="I38" s="24" t="s">
        <v>99</v>
      </c>
      <c r="J38" s="89">
        <v>3700</v>
      </c>
      <c r="K38" s="90">
        <v>3700</v>
      </c>
      <c r="L38" s="90">
        <v>5550</v>
      </c>
      <c r="M38" s="198">
        <f t="shared" ref="M38" si="19">ROUNDDOWN(H38*1.0558,0)</f>
        <v>3906</v>
      </c>
      <c r="N38" s="91">
        <f>M38</f>
        <v>3906</v>
      </c>
      <c r="O38" s="92">
        <f>M38</f>
        <v>3906</v>
      </c>
      <c r="P38" s="93">
        <f>ROUNDDOWN(M38*1.5,0)</f>
        <v>5859</v>
      </c>
      <c r="Q38" s="179">
        <f t="shared" ref="Q38" si="20">ROUNDDOWN(M38*1.0383,0)</f>
        <v>4055</v>
      </c>
      <c r="R38" s="41">
        <f>Q38</f>
        <v>4055</v>
      </c>
      <c r="S38" s="42">
        <f>Q38</f>
        <v>4055</v>
      </c>
      <c r="T38" s="43">
        <f>ROUNDDOWN(Q38*1.5,0)</f>
        <v>6082</v>
      </c>
      <c r="U38" s="209" t="s">
        <v>52</v>
      </c>
    </row>
    <row r="39" spans="1:21" ht="30" customHeight="1" x14ac:dyDescent="0.2">
      <c r="A39" s="320"/>
      <c r="B39" s="219"/>
      <c r="C39" s="300"/>
      <c r="D39" s="222"/>
      <c r="E39" s="298"/>
      <c r="F39" s="236"/>
      <c r="G39" s="236"/>
      <c r="H39" s="213"/>
      <c r="I39" s="25" t="s">
        <v>100</v>
      </c>
      <c r="J39" s="94">
        <v>4625</v>
      </c>
      <c r="K39" s="95">
        <v>5550</v>
      </c>
      <c r="L39" s="95">
        <v>7400</v>
      </c>
      <c r="M39" s="199"/>
      <c r="N39" s="96">
        <f>ROUNDDOWN(M38*1.25,0)</f>
        <v>4882</v>
      </c>
      <c r="O39" s="92">
        <f>ROUNDDOWN(M38*1.5,0)</f>
        <v>5859</v>
      </c>
      <c r="P39" s="97">
        <f>ROUNDDOWN(M38*2,0)</f>
        <v>7812</v>
      </c>
      <c r="Q39" s="180"/>
      <c r="R39" s="44">
        <f>ROUNDDOWN(Q38*1.25,0)</f>
        <v>5068</v>
      </c>
      <c r="S39" s="42">
        <f>ROUNDDOWN(Q38*1.5,0)</f>
        <v>6082</v>
      </c>
      <c r="T39" s="45">
        <f>ROUNDDOWN(Q38*2,0)</f>
        <v>8110</v>
      </c>
      <c r="U39" s="210"/>
    </row>
    <row r="40" spans="1:21" ht="30" customHeight="1" thickBot="1" x14ac:dyDescent="0.25">
      <c r="A40" s="320"/>
      <c r="B40" s="219"/>
      <c r="C40" s="300"/>
      <c r="D40" s="223"/>
      <c r="E40" s="299"/>
      <c r="F40" s="237"/>
      <c r="G40" s="237"/>
      <c r="H40" s="214"/>
      <c r="I40" s="26" t="s">
        <v>101</v>
      </c>
      <c r="J40" s="98">
        <v>5550</v>
      </c>
      <c r="K40" s="99">
        <v>7400</v>
      </c>
      <c r="L40" s="99">
        <v>11100</v>
      </c>
      <c r="M40" s="200"/>
      <c r="N40" s="100">
        <f>ROUNDDOWN(M38*1.5,0)</f>
        <v>5859</v>
      </c>
      <c r="O40" s="101">
        <f>ROUNDDOWN(M38*2,0)</f>
        <v>7812</v>
      </c>
      <c r="P40" s="102">
        <f>ROUNDDOWN(M38*3,0)</f>
        <v>11718</v>
      </c>
      <c r="Q40" s="181"/>
      <c r="R40" s="46">
        <f>ROUNDDOWN(Q38*1.5,0)</f>
        <v>6082</v>
      </c>
      <c r="S40" s="47">
        <f>ROUNDDOWN(Q38*2,0)</f>
        <v>8110</v>
      </c>
      <c r="T40" s="48">
        <f>ROUNDDOWN(Q38*3,0)</f>
        <v>12165</v>
      </c>
      <c r="U40" s="211"/>
    </row>
    <row r="41" spans="1:21" ht="30" customHeight="1" x14ac:dyDescent="0.2">
      <c r="A41" s="320"/>
      <c r="B41" s="219"/>
      <c r="C41" s="300"/>
      <c r="D41" s="232" t="s">
        <v>89</v>
      </c>
      <c r="E41" s="169">
        <v>4500</v>
      </c>
      <c r="F41" s="167">
        <v>4851</v>
      </c>
      <c r="G41" s="167">
        <v>5041</v>
      </c>
      <c r="H41" s="164">
        <v>5550</v>
      </c>
      <c r="I41" s="21" t="s">
        <v>99</v>
      </c>
      <c r="J41" s="103">
        <v>5550</v>
      </c>
      <c r="K41" s="104">
        <v>5550</v>
      </c>
      <c r="L41" s="104">
        <v>8325</v>
      </c>
      <c r="M41" s="201">
        <f t="shared" ref="M41" si="21">ROUNDDOWN(H41*1.0558,0)</f>
        <v>5859</v>
      </c>
      <c r="N41" s="105">
        <f>M41</f>
        <v>5859</v>
      </c>
      <c r="O41" s="82">
        <f>M41</f>
        <v>5859</v>
      </c>
      <c r="P41" s="106">
        <f>ROUNDDOWN(M41*1.5,0)</f>
        <v>8788</v>
      </c>
      <c r="Q41" s="179">
        <f t="shared" ref="Q41" si="22">ROUNDDOWN(M41*1.0383,0)</f>
        <v>6083</v>
      </c>
      <c r="R41" s="33">
        <f>Q41</f>
        <v>6083</v>
      </c>
      <c r="S41" s="34">
        <f>Q41</f>
        <v>6083</v>
      </c>
      <c r="T41" s="35">
        <f>ROUNDDOWN(Q41*1.5,0)</f>
        <v>9124</v>
      </c>
      <c r="U41" s="304" t="s">
        <v>74</v>
      </c>
    </row>
    <row r="42" spans="1:21" ht="30" customHeight="1" x14ac:dyDescent="0.2">
      <c r="A42" s="320"/>
      <c r="B42" s="219"/>
      <c r="C42" s="300"/>
      <c r="D42" s="233"/>
      <c r="E42" s="170"/>
      <c r="F42" s="168"/>
      <c r="G42" s="168"/>
      <c r="H42" s="253"/>
      <c r="I42" s="22" t="s">
        <v>100</v>
      </c>
      <c r="J42" s="79">
        <v>6937</v>
      </c>
      <c r="K42" s="80">
        <v>8325</v>
      </c>
      <c r="L42" s="80">
        <v>11100</v>
      </c>
      <c r="M42" s="202"/>
      <c r="N42" s="81">
        <f>ROUNDDOWN(M41*1.25,0)</f>
        <v>7323</v>
      </c>
      <c r="O42" s="82">
        <f>ROUNDDOWN(M41*1.5,0)</f>
        <v>8788</v>
      </c>
      <c r="P42" s="83">
        <f>ROUNDDOWN(M41*2,0)</f>
        <v>11718</v>
      </c>
      <c r="Q42" s="180"/>
      <c r="R42" s="36">
        <f>ROUNDDOWN(Q41*1.25,0)</f>
        <v>7603</v>
      </c>
      <c r="S42" s="34">
        <f>ROUNDDOWN(Q41*1.5,0)</f>
        <v>9124</v>
      </c>
      <c r="T42" s="37">
        <f>ROUNDDOWN(Q41*2,0)</f>
        <v>12166</v>
      </c>
      <c r="U42" s="275"/>
    </row>
    <row r="43" spans="1:21" ht="30" customHeight="1" thickBot="1" x14ac:dyDescent="0.25">
      <c r="A43" s="320"/>
      <c r="B43" s="219"/>
      <c r="C43" s="300"/>
      <c r="D43" s="233"/>
      <c r="E43" s="170"/>
      <c r="F43" s="168"/>
      <c r="G43" s="168"/>
      <c r="H43" s="253"/>
      <c r="I43" s="28" t="s">
        <v>101</v>
      </c>
      <c r="J43" s="119">
        <v>8325</v>
      </c>
      <c r="K43" s="120">
        <v>11100</v>
      </c>
      <c r="L43" s="120">
        <v>16650</v>
      </c>
      <c r="M43" s="203"/>
      <c r="N43" s="86">
        <f>ROUNDDOWN(M41*1.5,0)</f>
        <v>8788</v>
      </c>
      <c r="O43" s="87">
        <f>ROUNDDOWN(M41*2,0)</f>
        <v>11718</v>
      </c>
      <c r="P43" s="88">
        <f>ROUNDDOWN(M41*3,0)</f>
        <v>17577</v>
      </c>
      <c r="Q43" s="181"/>
      <c r="R43" s="38">
        <f>ROUNDDOWN(Q41*1.5,0)</f>
        <v>9124</v>
      </c>
      <c r="S43" s="39">
        <f>ROUNDDOWN(Q41*2,0)</f>
        <v>12166</v>
      </c>
      <c r="T43" s="40">
        <f>ROUNDDOWN(Q41*3,0)</f>
        <v>18249</v>
      </c>
      <c r="U43" s="275"/>
    </row>
    <row r="44" spans="1:21" ht="30" customHeight="1" x14ac:dyDescent="0.2">
      <c r="A44" s="312"/>
      <c r="B44" s="221" t="s">
        <v>16</v>
      </c>
      <c r="C44" s="218" t="s">
        <v>15</v>
      </c>
      <c r="D44" s="218" t="s">
        <v>55</v>
      </c>
      <c r="E44" s="297">
        <v>1500</v>
      </c>
      <c r="F44" s="235">
        <v>1617</v>
      </c>
      <c r="G44" s="235">
        <v>1680</v>
      </c>
      <c r="H44" s="212">
        <v>1849</v>
      </c>
      <c r="I44" s="24" t="s">
        <v>99</v>
      </c>
      <c r="J44" s="89">
        <v>1849</v>
      </c>
      <c r="K44" s="90">
        <v>1849</v>
      </c>
      <c r="L44" s="90">
        <v>2773</v>
      </c>
      <c r="M44" s="198">
        <f t="shared" ref="M44" si="23">ROUNDDOWN(H44*1.0558,0)</f>
        <v>1952</v>
      </c>
      <c r="N44" s="91">
        <f>M44</f>
        <v>1952</v>
      </c>
      <c r="O44" s="92">
        <f>M44</f>
        <v>1952</v>
      </c>
      <c r="P44" s="93">
        <f>ROUNDDOWN(M44*1.5,0)</f>
        <v>2928</v>
      </c>
      <c r="Q44" s="179">
        <f t="shared" ref="Q44" si="24">ROUNDDOWN(M44*1.0383,0)</f>
        <v>2026</v>
      </c>
      <c r="R44" s="41">
        <f>Q44</f>
        <v>2026</v>
      </c>
      <c r="S44" s="42">
        <f>Q44</f>
        <v>2026</v>
      </c>
      <c r="T44" s="43">
        <f>ROUNDDOWN(Q44*1.5,0)</f>
        <v>3039</v>
      </c>
      <c r="U44" s="209" t="s">
        <v>52</v>
      </c>
    </row>
    <row r="45" spans="1:21" ht="30" customHeight="1" x14ac:dyDescent="0.2">
      <c r="A45" s="312"/>
      <c r="B45" s="222"/>
      <c r="C45" s="219"/>
      <c r="D45" s="219"/>
      <c r="E45" s="298"/>
      <c r="F45" s="236"/>
      <c r="G45" s="236"/>
      <c r="H45" s="213"/>
      <c r="I45" s="25" t="s">
        <v>100</v>
      </c>
      <c r="J45" s="94">
        <v>2311</v>
      </c>
      <c r="K45" s="95">
        <v>2773</v>
      </c>
      <c r="L45" s="95">
        <v>3698</v>
      </c>
      <c r="M45" s="199"/>
      <c r="N45" s="96">
        <f>ROUNDDOWN(M44*1.25,0)</f>
        <v>2440</v>
      </c>
      <c r="O45" s="92">
        <f>ROUNDDOWN(M44*1.5,0)</f>
        <v>2928</v>
      </c>
      <c r="P45" s="97">
        <f>ROUNDDOWN(M44*2,0)</f>
        <v>3904</v>
      </c>
      <c r="Q45" s="180"/>
      <c r="R45" s="44">
        <f>ROUNDDOWN(Q44*1.25,0)</f>
        <v>2532</v>
      </c>
      <c r="S45" s="42">
        <f>ROUNDDOWN(Q44*1.5,0)</f>
        <v>3039</v>
      </c>
      <c r="T45" s="45">
        <f>ROUNDDOWN(Q44*2,0)</f>
        <v>4052</v>
      </c>
      <c r="U45" s="210"/>
    </row>
    <row r="46" spans="1:21" ht="30" customHeight="1" thickBot="1" x14ac:dyDescent="0.25">
      <c r="A46" s="313"/>
      <c r="B46" s="223"/>
      <c r="C46" s="220"/>
      <c r="D46" s="220"/>
      <c r="E46" s="299"/>
      <c r="F46" s="237"/>
      <c r="G46" s="237"/>
      <c r="H46" s="214"/>
      <c r="I46" s="26" t="s">
        <v>101</v>
      </c>
      <c r="J46" s="98">
        <v>2773</v>
      </c>
      <c r="K46" s="99">
        <v>3698</v>
      </c>
      <c r="L46" s="99">
        <v>5547</v>
      </c>
      <c r="M46" s="200"/>
      <c r="N46" s="100">
        <f>ROUNDDOWN(M44*1.5,0)</f>
        <v>2928</v>
      </c>
      <c r="O46" s="101">
        <f>ROUNDDOWN(M44*2,0)</f>
        <v>3904</v>
      </c>
      <c r="P46" s="102">
        <f>ROUNDDOWN(M44*3,0)</f>
        <v>5856</v>
      </c>
      <c r="Q46" s="181"/>
      <c r="R46" s="46">
        <f>ROUNDDOWN(Q44*1.5,0)</f>
        <v>3039</v>
      </c>
      <c r="S46" s="47">
        <f>ROUNDDOWN(Q44*2,0)</f>
        <v>4052</v>
      </c>
      <c r="T46" s="48">
        <f>ROUNDDOWN(Q44*3,0)</f>
        <v>6078</v>
      </c>
      <c r="U46" s="211"/>
    </row>
    <row r="47" spans="1:21" ht="30" customHeight="1" x14ac:dyDescent="0.2">
      <c r="A47" s="207">
        <v>11</v>
      </c>
      <c r="B47" s="238" t="s">
        <v>18</v>
      </c>
      <c r="C47" s="241" t="s">
        <v>17</v>
      </c>
      <c r="D47" s="244" t="s">
        <v>56</v>
      </c>
      <c r="E47" s="169">
        <v>1000</v>
      </c>
      <c r="F47" s="167">
        <v>1078</v>
      </c>
      <c r="G47" s="167">
        <v>1120</v>
      </c>
      <c r="H47" s="164">
        <v>1233</v>
      </c>
      <c r="I47" s="21" t="s">
        <v>99</v>
      </c>
      <c r="J47" s="103">
        <v>1233</v>
      </c>
      <c r="K47" s="104">
        <v>1233</v>
      </c>
      <c r="L47" s="104">
        <v>1849</v>
      </c>
      <c r="M47" s="201">
        <f t="shared" ref="M47" si="25">ROUNDDOWN(H47*1.0558,0)</f>
        <v>1301</v>
      </c>
      <c r="N47" s="105">
        <f>M47</f>
        <v>1301</v>
      </c>
      <c r="O47" s="82">
        <f>M47</f>
        <v>1301</v>
      </c>
      <c r="P47" s="106">
        <f>ROUNDDOWN(M47*1.5,0)</f>
        <v>1951</v>
      </c>
      <c r="Q47" s="179">
        <f t="shared" ref="Q47" si="26">ROUNDDOWN(M47*1.0383,0)</f>
        <v>1350</v>
      </c>
      <c r="R47" s="33">
        <f>Q47</f>
        <v>1350</v>
      </c>
      <c r="S47" s="34">
        <f>Q47</f>
        <v>1350</v>
      </c>
      <c r="T47" s="35">
        <f>ROUNDDOWN(Q47*1.5,0)</f>
        <v>2025</v>
      </c>
      <c r="U47" s="304" t="s">
        <v>114</v>
      </c>
    </row>
    <row r="48" spans="1:21" ht="30" customHeight="1" x14ac:dyDescent="0.2">
      <c r="A48" s="208"/>
      <c r="B48" s="239"/>
      <c r="C48" s="242"/>
      <c r="D48" s="245"/>
      <c r="E48" s="170"/>
      <c r="F48" s="168"/>
      <c r="G48" s="168"/>
      <c r="H48" s="253"/>
      <c r="I48" s="22" t="s">
        <v>100</v>
      </c>
      <c r="J48" s="79">
        <v>1541</v>
      </c>
      <c r="K48" s="80">
        <v>1849</v>
      </c>
      <c r="L48" s="80">
        <v>2466</v>
      </c>
      <c r="M48" s="202"/>
      <c r="N48" s="81">
        <f>ROUNDDOWN(M47*1.25,0)</f>
        <v>1626</v>
      </c>
      <c r="O48" s="82">
        <f>ROUNDDOWN(M47*1.5,0)</f>
        <v>1951</v>
      </c>
      <c r="P48" s="83">
        <f>ROUNDDOWN(M47*2,0)</f>
        <v>2602</v>
      </c>
      <c r="Q48" s="180"/>
      <c r="R48" s="36">
        <f>ROUNDDOWN(Q47*1.25,0)</f>
        <v>1687</v>
      </c>
      <c r="S48" s="34">
        <f>ROUNDDOWN(Q47*1.5,0)</f>
        <v>2025</v>
      </c>
      <c r="T48" s="37">
        <f>ROUNDDOWN(Q47*2,0)</f>
        <v>2700</v>
      </c>
      <c r="U48" s="275"/>
    </row>
    <row r="49" spans="1:21" ht="50.25" customHeight="1" thickBot="1" x14ac:dyDescent="0.25">
      <c r="A49" s="208"/>
      <c r="B49" s="240"/>
      <c r="C49" s="243"/>
      <c r="D49" s="246"/>
      <c r="E49" s="172"/>
      <c r="F49" s="171"/>
      <c r="G49" s="171"/>
      <c r="H49" s="283"/>
      <c r="I49" s="23" t="s">
        <v>101</v>
      </c>
      <c r="J49" s="84">
        <v>1849</v>
      </c>
      <c r="K49" s="85">
        <v>2466</v>
      </c>
      <c r="L49" s="85">
        <v>3699</v>
      </c>
      <c r="M49" s="203"/>
      <c r="N49" s="86">
        <f>ROUNDDOWN(M47*1.5,0)</f>
        <v>1951</v>
      </c>
      <c r="O49" s="87">
        <f>ROUNDDOWN(M47*2,0)</f>
        <v>2602</v>
      </c>
      <c r="P49" s="88">
        <f>ROUNDDOWN(M47*3,0)</f>
        <v>3903</v>
      </c>
      <c r="Q49" s="181"/>
      <c r="R49" s="38">
        <f>ROUNDDOWN(Q47*1.5,0)</f>
        <v>2025</v>
      </c>
      <c r="S49" s="39">
        <f>ROUNDDOWN(Q47*2,0)</f>
        <v>2700</v>
      </c>
      <c r="T49" s="40">
        <f>ROUNDDOWN(Q47*3,0)</f>
        <v>4050</v>
      </c>
      <c r="U49" s="276"/>
    </row>
    <row r="50" spans="1:21" ht="30" customHeight="1" x14ac:dyDescent="0.2">
      <c r="A50" s="260">
        <v>12</v>
      </c>
      <c r="B50" s="254" t="s">
        <v>19</v>
      </c>
      <c r="C50" s="331" t="s">
        <v>17</v>
      </c>
      <c r="D50" s="257" t="s">
        <v>91</v>
      </c>
      <c r="E50" s="297">
        <v>1000</v>
      </c>
      <c r="F50" s="235">
        <v>1078</v>
      </c>
      <c r="G50" s="235">
        <v>1120</v>
      </c>
      <c r="H50" s="212">
        <v>1233</v>
      </c>
      <c r="I50" s="24" t="s">
        <v>99</v>
      </c>
      <c r="J50" s="89">
        <v>1233</v>
      </c>
      <c r="K50" s="90">
        <v>1233</v>
      </c>
      <c r="L50" s="90">
        <v>1849</v>
      </c>
      <c r="M50" s="198">
        <f t="shared" ref="M50" si="27">ROUNDDOWN(H50*1.0558,0)</f>
        <v>1301</v>
      </c>
      <c r="N50" s="91">
        <f>M50</f>
        <v>1301</v>
      </c>
      <c r="O50" s="92">
        <f>M50</f>
        <v>1301</v>
      </c>
      <c r="P50" s="93">
        <f>ROUNDDOWN(M50*1.5,0)</f>
        <v>1951</v>
      </c>
      <c r="Q50" s="179">
        <f t="shared" ref="Q50" si="28">ROUNDDOWN(M50*1.0383,0)</f>
        <v>1350</v>
      </c>
      <c r="R50" s="41">
        <f>Q50</f>
        <v>1350</v>
      </c>
      <c r="S50" s="42">
        <f>Q50</f>
        <v>1350</v>
      </c>
      <c r="T50" s="43">
        <f>ROUNDDOWN(Q50*1.5,0)</f>
        <v>2025</v>
      </c>
      <c r="U50" s="209" t="s">
        <v>114</v>
      </c>
    </row>
    <row r="51" spans="1:21" ht="30" customHeight="1" x14ac:dyDescent="0.2">
      <c r="A51" s="261"/>
      <c r="B51" s="255"/>
      <c r="C51" s="332"/>
      <c r="D51" s="258"/>
      <c r="E51" s="298"/>
      <c r="F51" s="236"/>
      <c r="G51" s="236"/>
      <c r="H51" s="213"/>
      <c r="I51" s="25" t="s">
        <v>100</v>
      </c>
      <c r="J51" s="94">
        <v>1541</v>
      </c>
      <c r="K51" s="95">
        <v>1849</v>
      </c>
      <c r="L51" s="95">
        <v>2466</v>
      </c>
      <c r="M51" s="199"/>
      <c r="N51" s="96">
        <f>ROUNDDOWN(M50*1.25,0)</f>
        <v>1626</v>
      </c>
      <c r="O51" s="92">
        <f>ROUNDDOWN(M50*1.5,0)</f>
        <v>1951</v>
      </c>
      <c r="P51" s="97">
        <f>ROUNDDOWN(M50*2,0)</f>
        <v>2602</v>
      </c>
      <c r="Q51" s="180"/>
      <c r="R51" s="44">
        <f>ROUNDDOWN(Q50*1.25,0)</f>
        <v>1687</v>
      </c>
      <c r="S51" s="42">
        <f>ROUNDDOWN(Q50*1.5,0)</f>
        <v>2025</v>
      </c>
      <c r="T51" s="45">
        <f>ROUNDDOWN(Q50*2,0)</f>
        <v>2700</v>
      </c>
      <c r="U51" s="210"/>
    </row>
    <row r="52" spans="1:21" ht="72.75" customHeight="1" thickBot="1" x14ac:dyDescent="0.25">
      <c r="A52" s="261"/>
      <c r="B52" s="256"/>
      <c r="C52" s="333"/>
      <c r="D52" s="259"/>
      <c r="E52" s="299"/>
      <c r="F52" s="237"/>
      <c r="G52" s="237"/>
      <c r="H52" s="214"/>
      <c r="I52" s="26" t="s">
        <v>101</v>
      </c>
      <c r="J52" s="98">
        <v>1849</v>
      </c>
      <c r="K52" s="99">
        <v>2466</v>
      </c>
      <c r="L52" s="99">
        <v>3699</v>
      </c>
      <c r="M52" s="200"/>
      <c r="N52" s="100">
        <f>ROUNDDOWN(M50*1.5,0)</f>
        <v>1951</v>
      </c>
      <c r="O52" s="101">
        <f>ROUNDDOWN(M50*2,0)</f>
        <v>2602</v>
      </c>
      <c r="P52" s="102">
        <f>ROUNDDOWN(M50*3,0)</f>
        <v>3903</v>
      </c>
      <c r="Q52" s="181"/>
      <c r="R52" s="46">
        <f>ROUNDDOWN(Q50*1.5,0)</f>
        <v>2025</v>
      </c>
      <c r="S52" s="47">
        <f>ROUNDDOWN(Q50*2,0)</f>
        <v>2700</v>
      </c>
      <c r="T52" s="48">
        <f>ROUNDDOWN(Q50*3,0)</f>
        <v>4050</v>
      </c>
      <c r="U52" s="211"/>
    </row>
    <row r="53" spans="1:21" ht="30" customHeight="1" x14ac:dyDescent="0.2">
      <c r="A53" s="272">
        <v>14</v>
      </c>
      <c r="B53" s="232" t="s">
        <v>21</v>
      </c>
      <c r="C53" s="229" t="s">
        <v>20</v>
      </c>
      <c r="D53" s="269" t="s">
        <v>57</v>
      </c>
      <c r="E53" s="169">
        <v>1500</v>
      </c>
      <c r="F53" s="167">
        <v>1617</v>
      </c>
      <c r="G53" s="167">
        <v>1680</v>
      </c>
      <c r="H53" s="164">
        <v>1849</v>
      </c>
      <c r="I53" s="21" t="s">
        <v>99</v>
      </c>
      <c r="J53" s="103">
        <v>1849</v>
      </c>
      <c r="K53" s="104">
        <v>1849</v>
      </c>
      <c r="L53" s="104">
        <v>2773</v>
      </c>
      <c r="M53" s="201">
        <f t="shared" ref="M53" si="29">ROUNDDOWN(H53*1.0558,0)</f>
        <v>1952</v>
      </c>
      <c r="N53" s="105">
        <f>M53</f>
        <v>1952</v>
      </c>
      <c r="O53" s="82">
        <f>M53</f>
        <v>1952</v>
      </c>
      <c r="P53" s="106">
        <f>ROUNDDOWN(M53*1.5,0)</f>
        <v>2928</v>
      </c>
      <c r="Q53" s="179">
        <f t="shared" ref="Q53" si="30">ROUNDDOWN(M53*1.0383,0)</f>
        <v>2026</v>
      </c>
      <c r="R53" s="33">
        <f>Q53</f>
        <v>2026</v>
      </c>
      <c r="S53" s="34">
        <f>Q53</f>
        <v>2026</v>
      </c>
      <c r="T53" s="35">
        <f>ROUNDDOWN(Q53*1.5,0)</f>
        <v>3039</v>
      </c>
      <c r="U53" s="304" t="s">
        <v>76</v>
      </c>
    </row>
    <row r="54" spans="1:21" ht="30" customHeight="1" x14ac:dyDescent="0.2">
      <c r="A54" s="224"/>
      <c r="B54" s="233"/>
      <c r="C54" s="230"/>
      <c r="D54" s="270"/>
      <c r="E54" s="170"/>
      <c r="F54" s="168"/>
      <c r="G54" s="168"/>
      <c r="H54" s="253"/>
      <c r="I54" s="22" t="s">
        <v>100</v>
      </c>
      <c r="J54" s="79">
        <v>2311</v>
      </c>
      <c r="K54" s="80">
        <v>2773</v>
      </c>
      <c r="L54" s="80">
        <v>3698</v>
      </c>
      <c r="M54" s="202"/>
      <c r="N54" s="81">
        <f>ROUNDDOWN(M53*1.25,0)</f>
        <v>2440</v>
      </c>
      <c r="O54" s="82">
        <f>ROUNDDOWN(M53*1.5,0)</f>
        <v>2928</v>
      </c>
      <c r="P54" s="83">
        <f>ROUNDDOWN(M53*2,0)</f>
        <v>3904</v>
      </c>
      <c r="Q54" s="180"/>
      <c r="R54" s="36">
        <f>ROUNDDOWN(Q53*1.25,0)</f>
        <v>2532</v>
      </c>
      <c r="S54" s="34">
        <f>ROUNDDOWN(Q53*1.5,0)</f>
        <v>3039</v>
      </c>
      <c r="T54" s="37">
        <f>ROUNDDOWN(Q53*2,0)</f>
        <v>4052</v>
      </c>
      <c r="U54" s="275"/>
    </row>
    <row r="55" spans="1:21" ht="24.75" customHeight="1" thickBot="1" x14ac:dyDescent="0.25">
      <c r="A55" s="224"/>
      <c r="B55" s="234"/>
      <c r="C55" s="231"/>
      <c r="D55" s="271"/>
      <c r="E55" s="172"/>
      <c r="F55" s="171"/>
      <c r="G55" s="171"/>
      <c r="H55" s="283"/>
      <c r="I55" s="23" t="s">
        <v>101</v>
      </c>
      <c r="J55" s="84">
        <v>2773</v>
      </c>
      <c r="K55" s="85">
        <v>3698</v>
      </c>
      <c r="L55" s="85">
        <v>5547</v>
      </c>
      <c r="M55" s="203"/>
      <c r="N55" s="86">
        <f>ROUNDDOWN(M53*1.5,0)</f>
        <v>2928</v>
      </c>
      <c r="O55" s="87">
        <f>ROUNDDOWN(M53*2,0)</f>
        <v>3904</v>
      </c>
      <c r="P55" s="88">
        <f>ROUNDDOWN(M53*3,0)</f>
        <v>5856</v>
      </c>
      <c r="Q55" s="181"/>
      <c r="R55" s="38">
        <f>ROUNDDOWN(Q53*1.5,0)</f>
        <v>3039</v>
      </c>
      <c r="S55" s="39">
        <f>ROUNDDOWN(Q53*2,0)</f>
        <v>4052</v>
      </c>
      <c r="T55" s="40">
        <f>ROUNDDOWN(Q53*3,0)</f>
        <v>6078</v>
      </c>
      <c r="U55" s="276"/>
    </row>
    <row r="56" spans="1:21" ht="30" customHeight="1" x14ac:dyDescent="0.2">
      <c r="A56" s="224"/>
      <c r="B56" s="221" t="s">
        <v>22</v>
      </c>
      <c r="C56" s="218" t="s">
        <v>20</v>
      </c>
      <c r="D56" s="218" t="s">
        <v>79</v>
      </c>
      <c r="E56" s="297">
        <v>2000</v>
      </c>
      <c r="F56" s="235">
        <v>2156</v>
      </c>
      <c r="G56" s="235">
        <v>2240</v>
      </c>
      <c r="H56" s="212">
        <v>2466</v>
      </c>
      <c r="I56" s="24" t="s">
        <v>99</v>
      </c>
      <c r="J56" s="89">
        <v>2466</v>
      </c>
      <c r="K56" s="90">
        <v>2466</v>
      </c>
      <c r="L56" s="90">
        <v>3699</v>
      </c>
      <c r="M56" s="198">
        <f t="shared" ref="M56" si="31">ROUNDDOWN(H56*1.0558,0)</f>
        <v>2603</v>
      </c>
      <c r="N56" s="91">
        <f>M56</f>
        <v>2603</v>
      </c>
      <c r="O56" s="92">
        <f>M56</f>
        <v>2603</v>
      </c>
      <c r="P56" s="93">
        <f>ROUNDDOWN(M56*1.5,0)</f>
        <v>3904</v>
      </c>
      <c r="Q56" s="179">
        <f t="shared" ref="Q56" si="32">ROUNDDOWN(M56*1.0383,0)</f>
        <v>2702</v>
      </c>
      <c r="R56" s="41">
        <f>Q56</f>
        <v>2702</v>
      </c>
      <c r="S56" s="42">
        <f>Q56</f>
        <v>2702</v>
      </c>
      <c r="T56" s="43">
        <f>ROUNDDOWN(Q56*1.5,0)</f>
        <v>4053</v>
      </c>
      <c r="U56" s="209" t="s">
        <v>52</v>
      </c>
    </row>
    <row r="57" spans="1:21" ht="30" customHeight="1" x14ac:dyDescent="0.2">
      <c r="A57" s="224"/>
      <c r="B57" s="222"/>
      <c r="C57" s="219"/>
      <c r="D57" s="219"/>
      <c r="E57" s="298"/>
      <c r="F57" s="236"/>
      <c r="G57" s="236"/>
      <c r="H57" s="213"/>
      <c r="I57" s="25" t="s">
        <v>100</v>
      </c>
      <c r="J57" s="94">
        <v>3082</v>
      </c>
      <c r="K57" s="95">
        <v>3699</v>
      </c>
      <c r="L57" s="95">
        <v>4932</v>
      </c>
      <c r="M57" s="199"/>
      <c r="N57" s="96">
        <f>ROUNDDOWN(M56*1.25,0)</f>
        <v>3253</v>
      </c>
      <c r="O57" s="92">
        <f>ROUNDDOWN(M56*1.5,0)</f>
        <v>3904</v>
      </c>
      <c r="P57" s="97">
        <f>ROUNDDOWN(M56*2,0)</f>
        <v>5206</v>
      </c>
      <c r="Q57" s="180"/>
      <c r="R57" s="44">
        <f>ROUNDDOWN(Q56*1.25,0)</f>
        <v>3377</v>
      </c>
      <c r="S57" s="42">
        <f>ROUNDDOWN(Q56*1.5,0)</f>
        <v>4053</v>
      </c>
      <c r="T57" s="45">
        <f>ROUNDDOWN(Q56*2,0)</f>
        <v>5404</v>
      </c>
      <c r="U57" s="210"/>
    </row>
    <row r="58" spans="1:21" ht="36.75" customHeight="1" thickBot="1" x14ac:dyDescent="0.25">
      <c r="A58" s="224"/>
      <c r="B58" s="223"/>
      <c r="C58" s="220"/>
      <c r="D58" s="220"/>
      <c r="E58" s="299"/>
      <c r="F58" s="237"/>
      <c r="G58" s="237"/>
      <c r="H58" s="214"/>
      <c r="I58" s="26" t="s">
        <v>101</v>
      </c>
      <c r="J58" s="98">
        <v>3699</v>
      </c>
      <c r="K58" s="99">
        <v>4932</v>
      </c>
      <c r="L58" s="99">
        <v>7398</v>
      </c>
      <c r="M58" s="200"/>
      <c r="N58" s="100">
        <f>ROUNDDOWN(M56*1.5,0)</f>
        <v>3904</v>
      </c>
      <c r="O58" s="101">
        <f>ROUNDDOWN(M56*2,0)</f>
        <v>5206</v>
      </c>
      <c r="P58" s="102">
        <f>ROUNDDOWN(M56*3,0)</f>
        <v>7809</v>
      </c>
      <c r="Q58" s="181"/>
      <c r="R58" s="46">
        <f>ROUNDDOWN(Q56*1.5,0)</f>
        <v>4053</v>
      </c>
      <c r="S58" s="47">
        <f>ROUNDDOWN(Q56*2,0)</f>
        <v>5404</v>
      </c>
      <c r="T58" s="48">
        <f>ROUNDDOWN(Q56*3,0)</f>
        <v>8106</v>
      </c>
      <c r="U58" s="211"/>
    </row>
    <row r="59" spans="1:21" ht="30" customHeight="1" x14ac:dyDescent="0.2">
      <c r="A59" s="224"/>
      <c r="B59" s="232" t="s">
        <v>23</v>
      </c>
      <c r="C59" s="229" t="s">
        <v>20</v>
      </c>
      <c r="D59" s="226" t="s">
        <v>58</v>
      </c>
      <c r="E59" s="169">
        <v>2000</v>
      </c>
      <c r="F59" s="167">
        <v>2156</v>
      </c>
      <c r="G59" s="167">
        <v>2240</v>
      </c>
      <c r="H59" s="164">
        <v>2466</v>
      </c>
      <c r="I59" s="21" t="s">
        <v>99</v>
      </c>
      <c r="J59" s="103">
        <v>2466</v>
      </c>
      <c r="K59" s="104">
        <v>2466</v>
      </c>
      <c r="L59" s="104">
        <v>3699</v>
      </c>
      <c r="M59" s="201">
        <f t="shared" ref="M59:M62" si="33">ROUNDDOWN(H59*1.0558,0)</f>
        <v>2603</v>
      </c>
      <c r="N59" s="105">
        <f>M59</f>
        <v>2603</v>
      </c>
      <c r="O59" s="82">
        <f>M59</f>
        <v>2603</v>
      </c>
      <c r="P59" s="106">
        <f>ROUNDDOWN(M59*1.5,0)</f>
        <v>3904</v>
      </c>
      <c r="Q59" s="179">
        <f t="shared" ref="Q59" si="34">ROUNDDOWN(M59*1.0383,0)</f>
        <v>2702</v>
      </c>
      <c r="R59" s="33">
        <f>Q59</f>
        <v>2702</v>
      </c>
      <c r="S59" s="34">
        <f>Q59</f>
        <v>2702</v>
      </c>
      <c r="T59" s="35">
        <f>ROUNDDOWN(Q59*1.5,0)</f>
        <v>4053</v>
      </c>
      <c r="U59" s="304" t="s">
        <v>52</v>
      </c>
    </row>
    <row r="60" spans="1:21" ht="30" customHeight="1" x14ac:dyDescent="0.2">
      <c r="A60" s="224"/>
      <c r="B60" s="233"/>
      <c r="C60" s="230"/>
      <c r="D60" s="227"/>
      <c r="E60" s="170"/>
      <c r="F60" s="168"/>
      <c r="G60" s="168"/>
      <c r="H60" s="253"/>
      <c r="I60" s="22" t="s">
        <v>100</v>
      </c>
      <c r="J60" s="121">
        <v>3082</v>
      </c>
      <c r="K60" s="80">
        <v>3699</v>
      </c>
      <c r="L60" s="80">
        <v>4932</v>
      </c>
      <c r="M60" s="202"/>
      <c r="N60" s="81">
        <f>ROUNDDOWN(M59*1.25,0)</f>
        <v>3253</v>
      </c>
      <c r="O60" s="82">
        <f>ROUNDDOWN(M59*1.5,0)</f>
        <v>3904</v>
      </c>
      <c r="P60" s="83">
        <f>ROUNDDOWN(M59*2,0)</f>
        <v>5206</v>
      </c>
      <c r="Q60" s="180"/>
      <c r="R60" s="36">
        <f>ROUNDDOWN(Q59*1.25,0)</f>
        <v>3377</v>
      </c>
      <c r="S60" s="34">
        <f>ROUNDDOWN(Q59*1.5,0)</f>
        <v>4053</v>
      </c>
      <c r="T60" s="37">
        <f>ROUNDDOWN(Q59*2,0)</f>
        <v>5404</v>
      </c>
      <c r="U60" s="275"/>
    </row>
    <row r="61" spans="1:21" ht="30" customHeight="1" thickBot="1" x14ac:dyDescent="0.25">
      <c r="A61" s="225"/>
      <c r="B61" s="233"/>
      <c r="C61" s="230"/>
      <c r="D61" s="227"/>
      <c r="E61" s="170"/>
      <c r="F61" s="168"/>
      <c r="G61" s="168"/>
      <c r="H61" s="253"/>
      <c r="I61" s="28" t="s">
        <v>101</v>
      </c>
      <c r="J61" s="122">
        <v>3699</v>
      </c>
      <c r="K61" s="120">
        <v>4932</v>
      </c>
      <c r="L61" s="119">
        <v>7398</v>
      </c>
      <c r="M61" s="202"/>
      <c r="N61" s="86">
        <f>ROUNDDOWN(M59*1.5,0)</f>
        <v>3904</v>
      </c>
      <c r="O61" s="87">
        <f>ROUNDDOWN(M59*2,0)</f>
        <v>5206</v>
      </c>
      <c r="P61" s="88">
        <f>ROUNDDOWN(M59*3,0)</f>
        <v>7809</v>
      </c>
      <c r="Q61" s="181"/>
      <c r="R61" s="38">
        <f>ROUNDDOWN(Q59*1.5,0)</f>
        <v>4053</v>
      </c>
      <c r="S61" s="39">
        <f>ROUNDDOWN(Q59*2,0)</f>
        <v>5404</v>
      </c>
      <c r="T61" s="40">
        <f>ROUNDDOWN(Q59*3,0)</f>
        <v>8106</v>
      </c>
      <c r="U61" s="275"/>
    </row>
    <row r="62" spans="1:21" s="17" customFormat="1" ht="32.1" customHeight="1" thickBot="1" x14ac:dyDescent="0.25">
      <c r="A62" s="185">
        <v>15</v>
      </c>
      <c r="B62" s="15" t="s">
        <v>25</v>
      </c>
      <c r="C62" s="14" t="s">
        <v>24</v>
      </c>
      <c r="D62" s="18" t="s">
        <v>59</v>
      </c>
      <c r="E62" s="144">
        <v>1000</v>
      </c>
      <c r="F62" s="143">
        <v>1078</v>
      </c>
      <c r="G62" s="143">
        <v>1120</v>
      </c>
      <c r="H62" s="151">
        <v>1233</v>
      </c>
      <c r="I62" s="150" t="s">
        <v>136</v>
      </c>
      <c r="J62" s="183">
        <v>1233</v>
      </c>
      <c r="K62" s="183"/>
      <c r="L62" s="184"/>
      <c r="M62" s="146">
        <f t="shared" si="33"/>
        <v>1301</v>
      </c>
      <c r="N62" s="192">
        <f t="shared" ref="N62:N67" si="35">M62</f>
        <v>1301</v>
      </c>
      <c r="O62" s="193"/>
      <c r="P62" s="194"/>
      <c r="Q62" s="154">
        <f t="shared" ref="Q62" si="36">ROUNDDOWN(M62*1.0383,0)</f>
        <v>1350</v>
      </c>
      <c r="R62" s="173">
        <f t="shared" ref="R62:R67" si="37">Q62</f>
        <v>1350</v>
      </c>
      <c r="S62" s="174"/>
      <c r="T62" s="175"/>
      <c r="U62" s="10" t="s">
        <v>78</v>
      </c>
    </row>
    <row r="63" spans="1:21" ht="51.75" thickBot="1" x14ac:dyDescent="0.25">
      <c r="A63" s="186"/>
      <c r="B63" s="12" t="s">
        <v>26</v>
      </c>
      <c r="C63" s="13" t="s">
        <v>24</v>
      </c>
      <c r="D63" s="16" t="s">
        <v>60</v>
      </c>
      <c r="E63" s="139">
        <v>1000</v>
      </c>
      <c r="F63" s="138">
        <v>1078</v>
      </c>
      <c r="G63" s="138">
        <v>1120</v>
      </c>
      <c r="H63" s="137">
        <v>1233</v>
      </c>
      <c r="I63" s="136" t="s">
        <v>136</v>
      </c>
      <c r="J63" s="187">
        <v>1233</v>
      </c>
      <c r="K63" s="188"/>
      <c r="L63" s="189"/>
      <c r="M63" s="145">
        <f t="shared" ref="M63:M64" si="38">ROUNDDOWN(H63*1.0558,0)</f>
        <v>1301</v>
      </c>
      <c r="N63" s="195">
        <f t="shared" si="35"/>
        <v>1301</v>
      </c>
      <c r="O63" s="196"/>
      <c r="P63" s="197"/>
      <c r="Q63" s="154">
        <f t="shared" ref="Q63" si="39">ROUNDDOWN(M63*1.0383,0)</f>
        <v>1350</v>
      </c>
      <c r="R63" s="176">
        <f t="shared" si="37"/>
        <v>1350</v>
      </c>
      <c r="S63" s="177"/>
      <c r="T63" s="178"/>
      <c r="U63" s="29" t="s">
        <v>78</v>
      </c>
    </row>
    <row r="64" spans="1:21" s="17" customFormat="1" ht="99.75" customHeight="1" thickBot="1" x14ac:dyDescent="0.25">
      <c r="A64" s="153">
        <v>16</v>
      </c>
      <c r="B64" s="15" t="s">
        <v>28</v>
      </c>
      <c r="C64" s="14" t="s">
        <v>27</v>
      </c>
      <c r="D64" s="11" t="s">
        <v>61</v>
      </c>
      <c r="E64" s="144">
        <v>1000</v>
      </c>
      <c r="F64" s="143">
        <v>1078</v>
      </c>
      <c r="G64" s="143">
        <v>1120</v>
      </c>
      <c r="H64" s="151">
        <v>1233</v>
      </c>
      <c r="I64" s="150" t="s">
        <v>136</v>
      </c>
      <c r="J64" s="182">
        <v>1233</v>
      </c>
      <c r="K64" s="183"/>
      <c r="L64" s="184"/>
      <c r="M64" s="146">
        <f t="shared" si="38"/>
        <v>1301</v>
      </c>
      <c r="N64" s="192">
        <f t="shared" si="35"/>
        <v>1301</v>
      </c>
      <c r="O64" s="193"/>
      <c r="P64" s="194"/>
      <c r="Q64" s="154">
        <f t="shared" ref="Q64" si="40">ROUNDDOWN(M64*1.0383,0)</f>
        <v>1350</v>
      </c>
      <c r="R64" s="173">
        <f t="shared" si="37"/>
        <v>1350</v>
      </c>
      <c r="S64" s="174"/>
      <c r="T64" s="175"/>
      <c r="U64" s="10" t="s">
        <v>78</v>
      </c>
    </row>
    <row r="65" spans="1:21" s="161" customFormat="1" ht="141" customHeight="1" thickBot="1" x14ac:dyDescent="0.25">
      <c r="A65" s="148">
        <v>17</v>
      </c>
      <c r="B65" s="159" t="s">
        <v>62</v>
      </c>
      <c r="C65" s="160" t="s">
        <v>29</v>
      </c>
      <c r="D65" s="162" t="s">
        <v>92</v>
      </c>
      <c r="E65" s="139">
        <v>1000</v>
      </c>
      <c r="F65" s="138">
        <v>1078</v>
      </c>
      <c r="G65" s="138">
        <v>1120</v>
      </c>
      <c r="H65" s="137">
        <v>1233</v>
      </c>
      <c r="I65" s="136" t="s">
        <v>136</v>
      </c>
      <c r="J65" s="187">
        <v>500</v>
      </c>
      <c r="K65" s="188"/>
      <c r="L65" s="189"/>
      <c r="M65" s="145">
        <f>ROUNDDOWN(J65*1.0558,0)</f>
        <v>527</v>
      </c>
      <c r="N65" s="195">
        <f t="shared" si="35"/>
        <v>527</v>
      </c>
      <c r="O65" s="196"/>
      <c r="P65" s="197"/>
      <c r="Q65" s="154">
        <f t="shared" ref="Q65" si="41">ROUNDDOWN(M65*1.0383,0)</f>
        <v>547</v>
      </c>
      <c r="R65" s="176">
        <f t="shared" si="37"/>
        <v>547</v>
      </c>
      <c r="S65" s="177"/>
      <c r="T65" s="178"/>
      <c r="U65" s="134" t="s">
        <v>124</v>
      </c>
    </row>
    <row r="66" spans="1:21" ht="38.25" customHeight="1" thickBot="1" x14ac:dyDescent="0.25">
      <c r="A66" s="153">
        <v>18</v>
      </c>
      <c r="B66" s="15" t="s">
        <v>30</v>
      </c>
      <c r="C66" s="14" t="s">
        <v>31</v>
      </c>
      <c r="D66" s="140" t="s">
        <v>94</v>
      </c>
      <c r="E66" s="144">
        <v>1000</v>
      </c>
      <c r="F66" s="143">
        <v>1078</v>
      </c>
      <c r="G66" s="143">
        <v>1120</v>
      </c>
      <c r="H66" s="151">
        <v>1233</v>
      </c>
      <c r="I66" s="150" t="s">
        <v>136</v>
      </c>
      <c r="J66" s="182">
        <v>1233</v>
      </c>
      <c r="K66" s="183"/>
      <c r="L66" s="184"/>
      <c r="M66" s="146">
        <f t="shared" ref="M66:M90" si="42">ROUNDDOWN(H66*1.0558,0)</f>
        <v>1301</v>
      </c>
      <c r="N66" s="192">
        <f t="shared" si="35"/>
        <v>1301</v>
      </c>
      <c r="O66" s="193"/>
      <c r="P66" s="194"/>
      <c r="Q66" s="154">
        <f t="shared" ref="Q66" si="43">ROUNDDOWN(M66*1.0383,0)</f>
        <v>1350</v>
      </c>
      <c r="R66" s="173">
        <f t="shared" si="37"/>
        <v>1350</v>
      </c>
      <c r="S66" s="174"/>
      <c r="T66" s="175"/>
      <c r="U66" s="135" t="s">
        <v>78</v>
      </c>
    </row>
    <row r="67" spans="1:21" ht="30" customHeight="1" x14ac:dyDescent="0.2">
      <c r="A67" s="185">
        <v>20</v>
      </c>
      <c r="B67" s="232" t="s">
        <v>32</v>
      </c>
      <c r="C67" s="229" t="s">
        <v>33</v>
      </c>
      <c r="D67" s="269" t="s">
        <v>93</v>
      </c>
      <c r="E67" s="169">
        <v>1000</v>
      </c>
      <c r="F67" s="167">
        <v>1078</v>
      </c>
      <c r="G67" s="167">
        <v>1120</v>
      </c>
      <c r="H67" s="164">
        <v>1233</v>
      </c>
      <c r="I67" s="21" t="s">
        <v>99</v>
      </c>
      <c r="J67" s="103">
        <v>1233</v>
      </c>
      <c r="K67" s="104">
        <v>1233</v>
      </c>
      <c r="L67" s="104">
        <v>1849</v>
      </c>
      <c r="M67" s="201">
        <f t="shared" si="42"/>
        <v>1301</v>
      </c>
      <c r="N67" s="105">
        <f t="shared" si="35"/>
        <v>1301</v>
      </c>
      <c r="O67" s="82">
        <f>M67</f>
        <v>1301</v>
      </c>
      <c r="P67" s="106">
        <f>ROUNDDOWN(M67*1.5,0)</f>
        <v>1951</v>
      </c>
      <c r="Q67" s="179">
        <f t="shared" ref="Q67" si="44">ROUNDDOWN(M67*1.0383,0)</f>
        <v>1350</v>
      </c>
      <c r="R67" s="33">
        <f t="shared" si="37"/>
        <v>1350</v>
      </c>
      <c r="S67" s="34">
        <f>Q67</f>
        <v>1350</v>
      </c>
      <c r="T67" s="35">
        <f>ROUNDDOWN(Q67*1.5,0)</f>
        <v>2025</v>
      </c>
      <c r="U67" s="304" t="s">
        <v>52</v>
      </c>
    </row>
    <row r="68" spans="1:21" ht="30" customHeight="1" x14ac:dyDescent="0.2">
      <c r="A68" s="186"/>
      <c r="B68" s="233"/>
      <c r="C68" s="230"/>
      <c r="D68" s="270"/>
      <c r="E68" s="170"/>
      <c r="F68" s="168"/>
      <c r="G68" s="168"/>
      <c r="H68" s="253"/>
      <c r="I68" s="22" t="s">
        <v>100</v>
      </c>
      <c r="J68" s="79">
        <v>1541</v>
      </c>
      <c r="K68" s="80">
        <v>1849</v>
      </c>
      <c r="L68" s="80">
        <v>2466</v>
      </c>
      <c r="M68" s="202"/>
      <c r="N68" s="81">
        <f>ROUNDDOWN(M67*1.25,0)</f>
        <v>1626</v>
      </c>
      <c r="O68" s="82">
        <f>ROUNDDOWN(M67*1.5,0)</f>
        <v>1951</v>
      </c>
      <c r="P68" s="83">
        <f>ROUNDDOWN(M67*2,0)</f>
        <v>2602</v>
      </c>
      <c r="Q68" s="180"/>
      <c r="R68" s="36">
        <f>ROUNDDOWN(Q67*1.25,0)</f>
        <v>1687</v>
      </c>
      <c r="S68" s="34">
        <f>ROUNDDOWN(Q67*1.5,0)</f>
        <v>2025</v>
      </c>
      <c r="T68" s="37">
        <f>ROUNDDOWN(Q67*2,0)</f>
        <v>2700</v>
      </c>
      <c r="U68" s="275"/>
    </row>
    <row r="69" spans="1:21" ht="35.25" customHeight="1" thickBot="1" x14ac:dyDescent="0.25">
      <c r="A69" s="186"/>
      <c r="B69" s="234"/>
      <c r="C69" s="231"/>
      <c r="D69" s="271"/>
      <c r="E69" s="172"/>
      <c r="F69" s="171"/>
      <c r="G69" s="171"/>
      <c r="H69" s="283"/>
      <c r="I69" s="23" t="s">
        <v>101</v>
      </c>
      <c r="J69" s="84">
        <v>1849</v>
      </c>
      <c r="K69" s="85">
        <v>2466</v>
      </c>
      <c r="L69" s="85">
        <v>3699</v>
      </c>
      <c r="M69" s="203"/>
      <c r="N69" s="86">
        <f>ROUNDDOWN(M67*1.5,0)</f>
        <v>1951</v>
      </c>
      <c r="O69" s="87">
        <f>ROUNDDOWN(M67*2,0)</f>
        <v>2602</v>
      </c>
      <c r="P69" s="88">
        <f>ROUNDDOWN(M67*3,0)</f>
        <v>3903</v>
      </c>
      <c r="Q69" s="181"/>
      <c r="R69" s="38">
        <f>ROUNDDOWN(Q67*1.5,0)</f>
        <v>2025</v>
      </c>
      <c r="S69" s="39">
        <f>ROUNDDOWN(Q67*2,0)</f>
        <v>2700</v>
      </c>
      <c r="T69" s="40">
        <f>ROUNDDOWN(Q67*3,0)</f>
        <v>4050</v>
      </c>
      <c r="U69" s="276"/>
    </row>
    <row r="70" spans="1:21" ht="30" customHeight="1" x14ac:dyDescent="0.2">
      <c r="A70" s="186"/>
      <c r="B70" s="221" t="s">
        <v>35</v>
      </c>
      <c r="C70" s="218" t="s">
        <v>33</v>
      </c>
      <c r="D70" s="215" t="s">
        <v>95</v>
      </c>
      <c r="E70" s="297">
        <v>1500</v>
      </c>
      <c r="F70" s="235">
        <v>1617</v>
      </c>
      <c r="G70" s="235">
        <v>1680</v>
      </c>
      <c r="H70" s="212">
        <v>1849</v>
      </c>
      <c r="I70" s="24" t="s">
        <v>99</v>
      </c>
      <c r="J70" s="89">
        <v>1849</v>
      </c>
      <c r="K70" s="90">
        <v>1849</v>
      </c>
      <c r="L70" s="90">
        <v>2773</v>
      </c>
      <c r="M70" s="198">
        <f t="shared" si="42"/>
        <v>1952</v>
      </c>
      <c r="N70" s="91">
        <f>M70</f>
        <v>1952</v>
      </c>
      <c r="O70" s="92">
        <f>M70</f>
        <v>1952</v>
      </c>
      <c r="P70" s="93">
        <f>ROUNDDOWN(M70*1.5,0)</f>
        <v>2928</v>
      </c>
      <c r="Q70" s="179">
        <f t="shared" ref="Q70" si="45">ROUNDDOWN(M70*1.0383,0)</f>
        <v>2026</v>
      </c>
      <c r="R70" s="41">
        <f>Q70</f>
        <v>2026</v>
      </c>
      <c r="S70" s="42">
        <f>Q70</f>
        <v>2026</v>
      </c>
      <c r="T70" s="43">
        <f>ROUNDDOWN(Q70*1.5,0)</f>
        <v>3039</v>
      </c>
      <c r="U70" s="209" t="s">
        <v>52</v>
      </c>
    </row>
    <row r="71" spans="1:21" ht="30" customHeight="1" x14ac:dyDescent="0.2">
      <c r="A71" s="186"/>
      <c r="B71" s="222"/>
      <c r="C71" s="219"/>
      <c r="D71" s="216"/>
      <c r="E71" s="298"/>
      <c r="F71" s="236"/>
      <c r="G71" s="236"/>
      <c r="H71" s="213"/>
      <c r="I71" s="25" t="s">
        <v>100</v>
      </c>
      <c r="J71" s="123">
        <v>2311</v>
      </c>
      <c r="K71" s="95">
        <v>2773</v>
      </c>
      <c r="L71" s="95">
        <v>3698</v>
      </c>
      <c r="M71" s="199"/>
      <c r="N71" s="96">
        <f>ROUNDDOWN(M70*1.25,0)</f>
        <v>2440</v>
      </c>
      <c r="O71" s="92">
        <f>ROUNDDOWN(M70*1.5,0)</f>
        <v>2928</v>
      </c>
      <c r="P71" s="97">
        <f>ROUNDDOWN(M70*2,0)</f>
        <v>3904</v>
      </c>
      <c r="Q71" s="180"/>
      <c r="R71" s="44">
        <f>ROUNDDOWN(Q70*1.25,0)</f>
        <v>2532</v>
      </c>
      <c r="S71" s="42">
        <f>ROUNDDOWN(Q70*1.5,0)</f>
        <v>3039</v>
      </c>
      <c r="T71" s="45">
        <f>ROUNDDOWN(Q70*2,0)</f>
        <v>4052</v>
      </c>
      <c r="U71" s="210"/>
    </row>
    <row r="72" spans="1:21" ht="30" customHeight="1" thickBot="1" x14ac:dyDescent="0.25">
      <c r="A72" s="186"/>
      <c r="B72" s="223"/>
      <c r="C72" s="220"/>
      <c r="D72" s="217"/>
      <c r="E72" s="299"/>
      <c r="F72" s="237"/>
      <c r="G72" s="237"/>
      <c r="H72" s="214"/>
      <c r="I72" s="26" t="s">
        <v>101</v>
      </c>
      <c r="J72" s="124">
        <v>2773</v>
      </c>
      <c r="K72" s="99">
        <v>3698</v>
      </c>
      <c r="L72" s="98">
        <v>5547</v>
      </c>
      <c r="M72" s="200"/>
      <c r="N72" s="100">
        <f>ROUNDDOWN(M70*1.5,0)</f>
        <v>2928</v>
      </c>
      <c r="O72" s="101">
        <f>ROUNDDOWN(M70*2,0)</f>
        <v>3904</v>
      </c>
      <c r="P72" s="102">
        <f>ROUNDDOWN(M70*3,0)</f>
        <v>5856</v>
      </c>
      <c r="Q72" s="181"/>
      <c r="R72" s="46">
        <f>ROUNDDOWN(Q70*1.5,0)</f>
        <v>3039</v>
      </c>
      <c r="S72" s="47">
        <f>ROUNDDOWN(Q70*2,0)</f>
        <v>4052</v>
      </c>
      <c r="T72" s="48">
        <f>ROUNDDOWN(Q70*3,0)</f>
        <v>6078</v>
      </c>
      <c r="U72" s="211"/>
    </row>
    <row r="73" spans="1:21" ht="32.1" customHeight="1" thickBot="1" x14ac:dyDescent="0.25">
      <c r="A73" s="186"/>
      <c r="B73" s="12" t="s">
        <v>34</v>
      </c>
      <c r="C73" s="13" t="s">
        <v>33</v>
      </c>
      <c r="D73" s="141" t="s">
        <v>63</v>
      </c>
      <c r="E73" s="139">
        <v>1000</v>
      </c>
      <c r="F73" s="138">
        <v>1078</v>
      </c>
      <c r="G73" s="138">
        <v>1120</v>
      </c>
      <c r="H73" s="137">
        <v>1233</v>
      </c>
      <c r="I73" s="136" t="s">
        <v>136</v>
      </c>
      <c r="J73" s="187">
        <v>1233</v>
      </c>
      <c r="K73" s="188"/>
      <c r="L73" s="189"/>
      <c r="M73" s="145">
        <f t="shared" si="42"/>
        <v>1301</v>
      </c>
      <c r="N73" s="195">
        <f>M73</f>
        <v>1301</v>
      </c>
      <c r="O73" s="196"/>
      <c r="P73" s="197"/>
      <c r="Q73" s="154">
        <f t="shared" ref="Q73" si="46">ROUNDDOWN(M73*1.0383,0)</f>
        <v>1350</v>
      </c>
      <c r="R73" s="176">
        <f>Q73</f>
        <v>1350</v>
      </c>
      <c r="S73" s="177"/>
      <c r="T73" s="178"/>
      <c r="U73" s="134" t="s">
        <v>123</v>
      </c>
    </row>
    <row r="74" spans="1:21" ht="32.1" customHeight="1" x14ac:dyDescent="0.2">
      <c r="A74" s="272">
        <v>22</v>
      </c>
      <c r="B74" s="221" t="s">
        <v>37</v>
      </c>
      <c r="C74" s="218" t="s">
        <v>36</v>
      </c>
      <c r="D74" s="215" t="s">
        <v>64</v>
      </c>
      <c r="E74" s="297">
        <v>2000</v>
      </c>
      <c r="F74" s="235">
        <v>2156</v>
      </c>
      <c r="G74" s="235">
        <v>2240</v>
      </c>
      <c r="H74" s="212">
        <v>2466</v>
      </c>
      <c r="I74" s="24" t="s">
        <v>99</v>
      </c>
      <c r="J74" s="89">
        <v>2466</v>
      </c>
      <c r="K74" s="90">
        <v>2466</v>
      </c>
      <c r="L74" s="90">
        <v>3699</v>
      </c>
      <c r="M74" s="198">
        <f t="shared" si="42"/>
        <v>2603</v>
      </c>
      <c r="N74" s="91">
        <f>M74</f>
        <v>2603</v>
      </c>
      <c r="O74" s="92">
        <f>M74</f>
        <v>2603</v>
      </c>
      <c r="P74" s="93">
        <f>ROUNDDOWN(M74*1.5,0)</f>
        <v>3904</v>
      </c>
      <c r="Q74" s="179">
        <f t="shared" ref="Q74" si="47">ROUNDDOWN(M74*1.0383,0)</f>
        <v>2702</v>
      </c>
      <c r="R74" s="41">
        <f>Q74</f>
        <v>2702</v>
      </c>
      <c r="S74" s="42">
        <f>Q74</f>
        <v>2702</v>
      </c>
      <c r="T74" s="43">
        <f>ROUNDDOWN(Q74*1.5,0)</f>
        <v>4053</v>
      </c>
      <c r="U74" s="209" t="s">
        <v>75</v>
      </c>
    </row>
    <row r="75" spans="1:21" ht="32.1" customHeight="1" x14ac:dyDescent="0.2">
      <c r="A75" s="224"/>
      <c r="B75" s="222"/>
      <c r="C75" s="219"/>
      <c r="D75" s="216"/>
      <c r="E75" s="298"/>
      <c r="F75" s="236"/>
      <c r="G75" s="236"/>
      <c r="H75" s="213"/>
      <c r="I75" s="25" t="s">
        <v>100</v>
      </c>
      <c r="J75" s="94">
        <v>3082</v>
      </c>
      <c r="K75" s="95">
        <v>3699</v>
      </c>
      <c r="L75" s="95">
        <v>4932</v>
      </c>
      <c r="M75" s="199"/>
      <c r="N75" s="96">
        <f>ROUNDDOWN(M74*1.25,0)</f>
        <v>3253</v>
      </c>
      <c r="O75" s="92">
        <f>ROUNDDOWN(M74*1.5,0)</f>
        <v>3904</v>
      </c>
      <c r="P75" s="97">
        <f>ROUNDDOWN(M74*2,0)</f>
        <v>5206</v>
      </c>
      <c r="Q75" s="180"/>
      <c r="R75" s="44">
        <f>ROUNDDOWN(Q74*1.25,0)</f>
        <v>3377</v>
      </c>
      <c r="S75" s="42">
        <f>ROUNDDOWN(Q74*1.5,0)</f>
        <v>4053</v>
      </c>
      <c r="T75" s="45">
        <f>ROUNDDOWN(Q74*2,0)</f>
        <v>5404</v>
      </c>
      <c r="U75" s="210"/>
    </row>
    <row r="76" spans="1:21" ht="32.1" customHeight="1" thickBot="1" x14ac:dyDescent="0.25">
      <c r="A76" s="225"/>
      <c r="B76" s="223"/>
      <c r="C76" s="220"/>
      <c r="D76" s="217"/>
      <c r="E76" s="299"/>
      <c r="F76" s="237"/>
      <c r="G76" s="237"/>
      <c r="H76" s="214"/>
      <c r="I76" s="26" t="s">
        <v>101</v>
      </c>
      <c r="J76" s="98">
        <v>3699</v>
      </c>
      <c r="K76" s="99">
        <v>4932</v>
      </c>
      <c r="L76" s="99">
        <v>7398</v>
      </c>
      <c r="M76" s="200"/>
      <c r="N76" s="100">
        <f>ROUNDDOWN(M74*1.5,0)</f>
        <v>3904</v>
      </c>
      <c r="O76" s="101">
        <f>ROUNDDOWN(M74*2,0)</f>
        <v>5206</v>
      </c>
      <c r="P76" s="102">
        <f>ROUNDDOWN(M74*3,0)</f>
        <v>7809</v>
      </c>
      <c r="Q76" s="181"/>
      <c r="R76" s="46">
        <f>ROUNDDOWN(Q74*1.5,0)</f>
        <v>4053</v>
      </c>
      <c r="S76" s="47">
        <f>ROUNDDOWN(Q74*2,0)</f>
        <v>5404</v>
      </c>
      <c r="T76" s="48">
        <f>ROUNDDOWN(Q74*3,0)</f>
        <v>8106</v>
      </c>
      <c r="U76" s="211"/>
    </row>
    <row r="77" spans="1:21" ht="30" customHeight="1" x14ac:dyDescent="0.2">
      <c r="A77" s="311">
        <v>23</v>
      </c>
      <c r="B77" s="232" t="s">
        <v>39</v>
      </c>
      <c r="C77" s="229" t="s">
        <v>38</v>
      </c>
      <c r="D77" s="269" t="s">
        <v>73</v>
      </c>
      <c r="E77" s="169">
        <v>5000</v>
      </c>
      <c r="F77" s="167">
        <v>5390</v>
      </c>
      <c r="G77" s="167">
        <v>5601</v>
      </c>
      <c r="H77" s="164">
        <v>6167</v>
      </c>
      <c r="I77" s="21" t="s">
        <v>99</v>
      </c>
      <c r="J77" s="103">
        <v>6167</v>
      </c>
      <c r="K77" s="104">
        <v>6167</v>
      </c>
      <c r="L77" s="104">
        <v>9250</v>
      </c>
      <c r="M77" s="201">
        <f t="shared" si="42"/>
        <v>6511</v>
      </c>
      <c r="N77" s="105">
        <f>M77</f>
        <v>6511</v>
      </c>
      <c r="O77" s="82">
        <f>M77</f>
        <v>6511</v>
      </c>
      <c r="P77" s="106">
        <f>ROUNDDOWN(M77*1.5,0)</f>
        <v>9766</v>
      </c>
      <c r="Q77" s="179">
        <f t="shared" ref="Q77" si="48">ROUNDDOWN(M77*1.0383,0)</f>
        <v>6760</v>
      </c>
      <c r="R77" s="33">
        <f>Q77</f>
        <v>6760</v>
      </c>
      <c r="S77" s="34">
        <f>Q77</f>
        <v>6760</v>
      </c>
      <c r="T77" s="35">
        <f>ROUNDDOWN(Q77*1.5,0)</f>
        <v>10140</v>
      </c>
      <c r="U77" s="304" t="s">
        <v>52</v>
      </c>
    </row>
    <row r="78" spans="1:21" ht="30" customHeight="1" x14ac:dyDescent="0.2">
      <c r="A78" s="312"/>
      <c r="B78" s="233"/>
      <c r="C78" s="230"/>
      <c r="D78" s="270"/>
      <c r="E78" s="170"/>
      <c r="F78" s="168"/>
      <c r="G78" s="168"/>
      <c r="H78" s="253"/>
      <c r="I78" s="22" t="s">
        <v>100</v>
      </c>
      <c r="J78" s="79">
        <v>7709</v>
      </c>
      <c r="K78" s="80">
        <v>9250</v>
      </c>
      <c r="L78" s="80">
        <v>12334</v>
      </c>
      <c r="M78" s="202"/>
      <c r="N78" s="81">
        <f>ROUNDDOWN(M77*1.25,0)</f>
        <v>8138</v>
      </c>
      <c r="O78" s="82">
        <f>ROUNDDOWN(M77*1.5,0)</f>
        <v>9766</v>
      </c>
      <c r="P78" s="83">
        <f>ROUNDDOWN(M77*2,0)</f>
        <v>13022</v>
      </c>
      <c r="Q78" s="180"/>
      <c r="R78" s="36">
        <f>ROUNDDOWN(Q77*1.25,0)</f>
        <v>8450</v>
      </c>
      <c r="S78" s="34">
        <f>ROUNDDOWN(Q77*1.5,0)</f>
        <v>10140</v>
      </c>
      <c r="T78" s="37">
        <f>ROUNDDOWN(Q77*2,0)</f>
        <v>13520</v>
      </c>
      <c r="U78" s="275"/>
    </row>
    <row r="79" spans="1:21" ht="30" customHeight="1" thickBot="1" x14ac:dyDescent="0.25">
      <c r="A79" s="313"/>
      <c r="B79" s="234"/>
      <c r="C79" s="231"/>
      <c r="D79" s="271"/>
      <c r="E79" s="172"/>
      <c r="F79" s="171"/>
      <c r="G79" s="171"/>
      <c r="H79" s="283"/>
      <c r="I79" s="23" t="s">
        <v>101</v>
      </c>
      <c r="J79" s="84">
        <v>9250</v>
      </c>
      <c r="K79" s="85">
        <v>12334</v>
      </c>
      <c r="L79" s="85">
        <v>18501</v>
      </c>
      <c r="M79" s="203"/>
      <c r="N79" s="86">
        <f>ROUNDDOWN(M77*1.5,0)</f>
        <v>9766</v>
      </c>
      <c r="O79" s="87">
        <f>ROUNDDOWN(M77*2,0)</f>
        <v>13022</v>
      </c>
      <c r="P79" s="88">
        <f>ROUNDDOWN(M77*3,0)</f>
        <v>19533</v>
      </c>
      <c r="Q79" s="181"/>
      <c r="R79" s="38">
        <f>ROUNDDOWN(Q77*1.5,0)</f>
        <v>10140</v>
      </c>
      <c r="S79" s="39">
        <f>ROUNDDOWN(Q77*2,0)</f>
        <v>13520</v>
      </c>
      <c r="T79" s="40">
        <f>ROUNDDOWN(Q77*3,0)</f>
        <v>20280</v>
      </c>
      <c r="U79" s="276"/>
    </row>
    <row r="80" spans="1:21" ht="30" customHeight="1" x14ac:dyDescent="0.2">
      <c r="A80" s="272">
        <v>24</v>
      </c>
      <c r="B80" s="221" t="s">
        <v>41</v>
      </c>
      <c r="C80" s="218" t="s">
        <v>40</v>
      </c>
      <c r="D80" s="215" t="s">
        <v>65</v>
      </c>
      <c r="E80" s="297">
        <v>5000</v>
      </c>
      <c r="F80" s="235">
        <v>5390</v>
      </c>
      <c r="G80" s="235">
        <v>5601</v>
      </c>
      <c r="H80" s="212">
        <v>6167</v>
      </c>
      <c r="I80" s="24" t="s">
        <v>99</v>
      </c>
      <c r="J80" s="89">
        <v>6167</v>
      </c>
      <c r="K80" s="90">
        <v>6167</v>
      </c>
      <c r="L80" s="90">
        <v>9250</v>
      </c>
      <c r="M80" s="198">
        <f t="shared" si="42"/>
        <v>6511</v>
      </c>
      <c r="N80" s="91">
        <f>M80</f>
        <v>6511</v>
      </c>
      <c r="O80" s="92">
        <f>M80</f>
        <v>6511</v>
      </c>
      <c r="P80" s="93">
        <f>ROUNDDOWN(M80*1.5,0)</f>
        <v>9766</v>
      </c>
      <c r="Q80" s="179">
        <f t="shared" ref="Q80" si="49">ROUNDDOWN(M80*1.0383,0)</f>
        <v>6760</v>
      </c>
      <c r="R80" s="41">
        <f>Q80</f>
        <v>6760</v>
      </c>
      <c r="S80" s="42">
        <f>Q80</f>
        <v>6760</v>
      </c>
      <c r="T80" s="43">
        <f>ROUNDDOWN(Q80*1.5,0)</f>
        <v>10140</v>
      </c>
      <c r="U80" s="209" t="s">
        <v>52</v>
      </c>
    </row>
    <row r="81" spans="1:21" ht="30" customHeight="1" x14ac:dyDescent="0.2">
      <c r="A81" s="224"/>
      <c r="B81" s="222"/>
      <c r="C81" s="219"/>
      <c r="D81" s="216"/>
      <c r="E81" s="298"/>
      <c r="F81" s="236"/>
      <c r="G81" s="236"/>
      <c r="H81" s="213"/>
      <c r="I81" s="25" t="s">
        <v>100</v>
      </c>
      <c r="J81" s="123">
        <v>7708</v>
      </c>
      <c r="K81" s="95">
        <v>9250</v>
      </c>
      <c r="L81" s="95">
        <v>12334</v>
      </c>
      <c r="M81" s="199"/>
      <c r="N81" s="96">
        <f>ROUNDDOWN(M80*1.25,0)</f>
        <v>8138</v>
      </c>
      <c r="O81" s="92">
        <f>ROUNDDOWN(M80*1.5,0)</f>
        <v>9766</v>
      </c>
      <c r="P81" s="97">
        <f>ROUNDDOWN(M80*2,0)</f>
        <v>13022</v>
      </c>
      <c r="Q81" s="180"/>
      <c r="R81" s="44">
        <f>ROUNDDOWN(Q80*1.25,0)</f>
        <v>8450</v>
      </c>
      <c r="S81" s="42">
        <f>ROUNDDOWN(Q80*1.5,0)</f>
        <v>10140</v>
      </c>
      <c r="T81" s="45">
        <f>ROUNDDOWN(Q80*2,0)</f>
        <v>13520</v>
      </c>
      <c r="U81" s="210"/>
    </row>
    <row r="82" spans="1:21" ht="30" customHeight="1" thickBot="1" x14ac:dyDescent="0.25">
      <c r="A82" s="224"/>
      <c r="B82" s="222"/>
      <c r="C82" s="219"/>
      <c r="D82" s="216"/>
      <c r="E82" s="298"/>
      <c r="F82" s="236"/>
      <c r="G82" s="236"/>
      <c r="H82" s="213"/>
      <c r="I82" s="27" t="s">
        <v>101</v>
      </c>
      <c r="J82" s="125">
        <v>9250</v>
      </c>
      <c r="K82" s="126">
        <v>12334</v>
      </c>
      <c r="L82" s="126">
        <v>18501</v>
      </c>
      <c r="M82" s="199"/>
      <c r="N82" s="100">
        <f>ROUNDDOWN(M80*1.5,0)</f>
        <v>9766</v>
      </c>
      <c r="O82" s="101">
        <f>ROUNDDOWN(M80*2,0)</f>
        <v>13022</v>
      </c>
      <c r="P82" s="102">
        <f>ROUNDDOWN(M80*3,0)</f>
        <v>19533</v>
      </c>
      <c r="Q82" s="181"/>
      <c r="R82" s="46">
        <f>ROUNDDOWN(Q80*1.5,0)</f>
        <v>10140</v>
      </c>
      <c r="S82" s="47">
        <f>ROUNDDOWN(Q80*2,0)</f>
        <v>13520</v>
      </c>
      <c r="T82" s="48">
        <f>ROUNDDOWN(Q80*3,0)</f>
        <v>20280</v>
      </c>
      <c r="U82" s="210"/>
    </row>
    <row r="83" spans="1:21" s="17" customFormat="1" ht="75.75" customHeight="1" thickBot="1" x14ac:dyDescent="0.25">
      <c r="A83" s="149">
        <v>25</v>
      </c>
      <c r="B83" s="152" t="s">
        <v>43</v>
      </c>
      <c r="C83" s="147" t="s">
        <v>42</v>
      </c>
      <c r="D83" s="142" t="s">
        <v>66</v>
      </c>
      <c r="E83" s="139">
        <v>1000</v>
      </c>
      <c r="F83" s="138">
        <v>1078</v>
      </c>
      <c r="G83" s="138">
        <v>1120</v>
      </c>
      <c r="H83" s="137">
        <v>1233</v>
      </c>
      <c r="I83" s="136" t="s">
        <v>136</v>
      </c>
      <c r="J83" s="188">
        <v>1000</v>
      </c>
      <c r="K83" s="188"/>
      <c r="L83" s="189"/>
      <c r="M83" s="145">
        <f>ROUNDDOWN(J83*1.0558,0)</f>
        <v>1055</v>
      </c>
      <c r="N83" s="195">
        <f>M83</f>
        <v>1055</v>
      </c>
      <c r="O83" s="196"/>
      <c r="P83" s="197"/>
      <c r="Q83" s="154">
        <f t="shared" ref="Q83" si="50">ROUNDDOWN(M83*1.0383,0)</f>
        <v>1095</v>
      </c>
      <c r="R83" s="176">
        <f>Q83</f>
        <v>1095</v>
      </c>
      <c r="S83" s="177"/>
      <c r="T83" s="178"/>
      <c r="U83" s="134" t="s">
        <v>103</v>
      </c>
    </row>
    <row r="84" spans="1:21" ht="30" customHeight="1" x14ac:dyDescent="0.2">
      <c r="A84" s="321">
        <v>29</v>
      </c>
      <c r="B84" s="219" t="s">
        <v>71</v>
      </c>
      <c r="C84" s="300" t="s">
        <v>44</v>
      </c>
      <c r="D84" s="326" t="s">
        <v>70</v>
      </c>
      <c r="E84" s="298">
        <v>50000</v>
      </c>
      <c r="F84" s="236">
        <v>53900</v>
      </c>
      <c r="G84" s="236">
        <v>56018</v>
      </c>
      <c r="H84" s="213">
        <v>61681</v>
      </c>
      <c r="I84" s="30" t="s">
        <v>99</v>
      </c>
      <c r="J84" s="127">
        <v>61681</v>
      </c>
      <c r="K84" s="128">
        <v>61681</v>
      </c>
      <c r="L84" s="128">
        <v>92521</v>
      </c>
      <c r="M84" s="199">
        <f t="shared" si="42"/>
        <v>65122</v>
      </c>
      <c r="N84" s="91">
        <f>M84</f>
        <v>65122</v>
      </c>
      <c r="O84" s="92">
        <f>M84</f>
        <v>65122</v>
      </c>
      <c r="P84" s="93">
        <f>ROUNDDOWN(M84*1.5,0)</f>
        <v>97683</v>
      </c>
      <c r="Q84" s="179">
        <f t="shared" ref="Q84" si="51">ROUNDDOWN(M84*1.0383,0)</f>
        <v>67616</v>
      </c>
      <c r="R84" s="41">
        <f>Q84</f>
        <v>67616</v>
      </c>
      <c r="S84" s="42">
        <f>Q84</f>
        <v>67616</v>
      </c>
      <c r="T84" s="43">
        <f>ROUNDDOWN(Q84*1.5,0)</f>
        <v>101424</v>
      </c>
      <c r="U84" s="210" t="s">
        <v>52</v>
      </c>
    </row>
    <row r="85" spans="1:21" ht="30" customHeight="1" x14ac:dyDescent="0.2">
      <c r="A85" s="321"/>
      <c r="B85" s="219"/>
      <c r="C85" s="300"/>
      <c r="D85" s="326"/>
      <c r="E85" s="298"/>
      <c r="F85" s="236"/>
      <c r="G85" s="236"/>
      <c r="H85" s="213"/>
      <c r="I85" s="25" t="s">
        <v>100</v>
      </c>
      <c r="J85" s="94">
        <v>77101</v>
      </c>
      <c r="K85" s="95">
        <v>92521</v>
      </c>
      <c r="L85" s="95">
        <v>123362</v>
      </c>
      <c r="M85" s="199"/>
      <c r="N85" s="96">
        <f>ROUNDDOWN(M84*1.25,0)</f>
        <v>81402</v>
      </c>
      <c r="O85" s="92">
        <f>ROUNDDOWN(M84*1.5,0)</f>
        <v>97683</v>
      </c>
      <c r="P85" s="97">
        <f>ROUNDDOWN(M84*2,0)</f>
        <v>130244</v>
      </c>
      <c r="Q85" s="180"/>
      <c r="R85" s="44">
        <f>ROUNDDOWN(Q84*1.25,0)</f>
        <v>84520</v>
      </c>
      <c r="S85" s="42">
        <f>ROUNDDOWN(Q84*1.5,0)</f>
        <v>101424</v>
      </c>
      <c r="T85" s="45">
        <f>ROUNDDOWN(Q84*2,0)</f>
        <v>135232</v>
      </c>
      <c r="U85" s="210"/>
    </row>
    <row r="86" spans="1:21" ht="30" customHeight="1" thickBot="1" x14ac:dyDescent="0.25">
      <c r="A86" s="321"/>
      <c r="B86" s="219"/>
      <c r="C86" s="300"/>
      <c r="D86" s="327"/>
      <c r="E86" s="299"/>
      <c r="F86" s="237"/>
      <c r="G86" s="237"/>
      <c r="H86" s="214"/>
      <c r="I86" s="26" t="s">
        <v>101</v>
      </c>
      <c r="J86" s="98">
        <v>92521</v>
      </c>
      <c r="K86" s="99">
        <v>123362</v>
      </c>
      <c r="L86" s="99">
        <v>185043</v>
      </c>
      <c r="M86" s="200"/>
      <c r="N86" s="100">
        <f>ROUNDDOWN(M84*1.5,0)</f>
        <v>97683</v>
      </c>
      <c r="O86" s="101">
        <f>ROUNDDOWN(M84*2,0)</f>
        <v>130244</v>
      </c>
      <c r="P86" s="102">
        <f>ROUNDDOWN(M84*3,0)</f>
        <v>195366</v>
      </c>
      <c r="Q86" s="181"/>
      <c r="R86" s="46">
        <f>ROUNDDOWN(Q84*1.5,0)</f>
        <v>101424</v>
      </c>
      <c r="S86" s="47">
        <f>ROUNDDOWN(Q84*2,0)</f>
        <v>135232</v>
      </c>
      <c r="T86" s="48">
        <f>ROUNDDOWN(Q84*3,0)</f>
        <v>202848</v>
      </c>
      <c r="U86" s="211"/>
    </row>
    <row r="87" spans="1:21" ht="30" customHeight="1" x14ac:dyDescent="0.2">
      <c r="A87" s="321"/>
      <c r="B87" s="219"/>
      <c r="C87" s="300"/>
      <c r="D87" s="328" t="s">
        <v>67</v>
      </c>
      <c r="E87" s="169">
        <v>80000</v>
      </c>
      <c r="F87" s="167">
        <v>86240</v>
      </c>
      <c r="G87" s="167">
        <v>89629</v>
      </c>
      <c r="H87" s="164">
        <v>98690</v>
      </c>
      <c r="I87" s="21" t="s">
        <v>99</v>
      </c>
      <c r="J87" s="103">
        <v>98690</v>
      </c>
      <c r="K87" s="104">
        <v>98690</v>
      </c>
      <c r="L87" s="104">
        <v>148035</v>
      </c>
      <c r="M87" s="201">
        <f t="shared" si="42"/>
        <v>104196</v>
      </c>
      <c r="N87" s="105">
        <f>M87</f>
        <v>104196</v>
      </c>
      <c r="O87" s="82">
        <f>M87</f>
        <v>104196</v>
      </c>
      <c r="P87" s="106">
        <f>ROUNDDOWN(M87*1.5,0)</f>
        <v>156294</v>
      </c>
      <c r="Q87" s="179">
        <f t="shared" ref="Q87" si="52">ROUNDDOWN(M87*1.0383,0)</f>
        <v>108186</v>
      </c>
      <c r="R87" s="33">
        <f>Q87</f>
        <v>108186</v>
      </c>
      <c r="S87" s="34">
        <f>Q87</f>
        <v>108186</v>
      </c>
      <c r="T87" s="35">
        <f>ROUNDDOWN(Q87*1.5,0)</f>
        <v>162279</v>
      </c>
      <c r="U87" s="304" t="s">
        <v>52</v>
      </c>
    </row>
    <row r="88" spans="1:21" ht="30" customHeight="1" x14ac:dyDescent="0.2">
      <c r="A88" s="321"/>
      <c r="B88" s="219"/>
      <c r="C88" s="300"/>
      <c r="D88" s="329"/>
      <c r="E88" s="170"/>
      <c r="F88" s="168"/>
      <c r="G88" s="168"/>
      <c r="H88" s="253"/>
      <c r="I88" s="22" t="s">
        <v>100</v>
      </c>
      <c r="J88" s="79">
        <v>123362</v>
      </c>
      <c r="K88" s="80">
        <v>148035</v>
      </c>
      <c r="L88" s="80">
        <v>197380</v>
      </c>
      <c r="M88" s="202"/>
      <c r="N88" s="81">
        <f>ROUNDDOWN(M87*1.25,0)</f>
        <v>130245</v>
      </c>
      <c r="O88" s="82">
        <f>ROUNDDOWN(M87*1.5,0)</f>
        <v>156294</v>
      </c>
      <c r="P88" s="83">
        <f>ROUNDDOWN(M87*2,0)</f>
        <v>208392</v>
      </c>
      <c r="Q88" s="180"/>
      <c r="R88" s="36">
        <f>ROUNDDOWN(Q87*1.25,0)</f>
        <v>135232</v>
      </c>
      <c r="S88" s="34">
        <f>ROUNDDOWN(Q87*1.5,0)</f>
        <v>162279</v>
      </c>
      <c r="T88" s="37">
        <f>ROUNDDOWN(Q87*2,0)</f>
        <v>216372</v>
      </c>
      <c r="U88" s="275"/>
    </row>
    <row r="89" spans="1:21" ht="30" customHeight="1" thickBot="1" x14ac:dyDescent="0.25">
      <c r="A89" s="321"/>
      <c r="B89" s="219"/>
      <c r="C89" s="300"/>
      <c r="D89" s="330"/>
      <c r="E89" s="172"/>
      <c r="F89" s="171"/>
      <c r="G89" s="171"/>
      <c r="H89" s="283"/>
      <c r="I89" s="23" t="s">
        <v>101</v>
      </c>
      <c r="J89" s="84">
        <v>148035</v>
      </c>
      <c r="K89" s="85">
        <v>197380</v>
      </c>
      <c r="L89" s="85">
        <v>296070</v>
      </c>
      <c r="M89" s="203"/>
      <c r="N89" s="86">
        <f>ROUNDDOWN(M87*1.5,0)</f>
        <v>156294</v>
      </c>
      <c r="O89" s="87">
        <f>ROUNDDOWN(M87*2,0)</f>
        <v>208392</v>
      </c>
      <c r="P89" s="88">
        <f>ROUNDDOWN(M87*3,0)</f>
        <v>312588</v>
      </c>
      <c r="Q89" s="181"/>
      <c r="R89" s="38">
        <f>ROUNDDOWN(Q87*1.5,0)</f>
        <v>162279</v>
      </c>
      <c r="S89" s="39">
        <f>ROUNDDOWN(Q87*2,0)</f>
        <v>216372</v>
      </c>
      <c r="T89" s="40">
        <f>ROUNDDOWN(Q87*3,0)</f>
        <v>324558</v>
      </c>
      <c r="U89" s="276"/>
    </row>
    <row r="90" spans="1:21" ht="30" customHeight="1" x14ac:dyDescent="0.2">
      <c r="A90" s="321"/>
      <c r="B90" s="219"/>
      <c r="C90" s="300"/>
      <c r="D90" s="323" t="s">
        <v>68</v>
      </c>
      <c r="E90" s="297">
        <v>80000</v>
      </c>
      <c r="F90" s="235">
        <v>86240</v>
      </c>
      <c r="G90" s="235">
        <v>89629</v>
      </c>
      <c r="H90" s="212">
        <v>98690</v>
      </c>
      <c r="I90" s="24" t="s">
        <v>99</v>
      </c>
      <c r="J90" s="89">
        <v>98690</v>
      </c>
      <c r="K90" s="90">
        <v>98690</v>
      </c>
      <c r="L90" s="90">
        <v>148035</v>
      </c>
      <c r="M90" s="198">
        <f t="shared" si="42"/>
        <v>104196</v>
      </c>
      <c r="N90" s="91">
        <f>M90</f>
        <v>104196</v>
      </c>
      <c r="O90" s="92">
        <f>M90</f>
        <v>104196</v>
      </c>
      <c r="P90" s="93">
        <f>ROUNDDOWN(M90*1.5,0)</f>
        <v>156294</v>
      </c>
      <c r="Q90" s="179">
        <f t="shared" ref="Q90" si="53">ROUNDDOWN(M90*1.0383,0)</f>
        <v>108186</v>
      </c>
      <c r="R90" s="41">
        <f>Q90</f>
        <v>108186</v>
      </c>
      <c r="S90" s="42">
        <f>Q90</f>
        <v>108186</v>
      </c>
      <c r="T90" s="43">
        <f>ROUNDDOWN(Q90*1.5,0)</f>
        <v>162279</v>
      </c>
      <c r="U90" s="209" t="s">
        <v>52</v>
      </c>
    </row>
    <row r="91" spans="1:21" ht="30" customHeight="1" x14ac:dyDescent="0.2">
      <c r="A91" s="321"/>
      <c r="B91" s="219"/>
      <c r="C91" s="300"/>
      <c r="D91" s="324"/>
      <c r="E91" s="298"/>
      <c r="F91" s="236"/>
      <c r="G91" s="236"/>
      <c r="H91" s="213"/>
      <c r="I91" s="25" t="s">
        <v>100</v>
      </c>
      <c r="J91" s="94">
        <v>123362</v>
      </c>
      <c r="K91" s="95">
        <v>148035</v>
      </c>
      <c r="L91" s="95">
        <v>197380</v>
      </c>
      <c r="M91" s="199"/>
      <c r="N91" s="96">
        <f>ROUNDDOWN(M90*1.25,0)</f>
        <v>130245</v>
      </c>
      <c r="O91" s="92">
        <f>ROUNDDOWN(M90*1.5,0)</f>
        <v>156294</v>
      </c>
      <c r="P91" s="97">
        <f>ROUNDDOWN(M90*2,0)</f>
        <v>208392</v>
      </c>
      <c r="Q91" s="180"/>
      <c r="R91" s="44">
        <f>ROUNDDOWN(Q90*1.25,0)</f>
        <v>135232</v>
      </c>
      <c r="S91" s="42">
        <f>ROUNDDOWN(Q90*1.5,0)</f>
        <v>162279</v>
      </c>
      <c r="T91" s="45">
        <f>ROUNDDOWN(Q90*2,0)</f>
        <v>216372</v>
      </c>
      <c r="U91" s="210"/>
    </row>
    <row r="92" spans="1:21" ht="30" customHeight="1" thickBot="1" x14ac:dyDescent="0.25">
      <c r="A92" s="321"/>
      <c r="B92" s="219"/>
      <c r="C92" s="300"/>
      <c r="D92" s="325"/>
      <c r="E92" s="299"/>
      <c r="F92" s="237"/>
      <c r="G92" s="237"/>
      <c r="H92" s="214"/>
      <c r="I92" s="26" t="s">
        <v>101</v>
      </c>
      <c r="J92" s="98">
        <v>148035</v>
      </c>
      <c r="K92" s="99">
        <v>197380</v>
      </c>
      <c r="L92" s="99">
        <v>296070</v>
      </c>
      <c r="M92" s="200"/>
      <c r="N92" s="100">
        <f>ROUNDDOWN(M90*1.5,0)</f>
        <v>156294</v>
      </c>
      <c r="O92" s="101">
        <f>ROUNDDOWN(M90*2,0)</f>
        <v>208392</v>
      </c>
      <c r="P92" s="102">
        <f>ROUNDDOWN(M90*3,0)</f>
        <v>312588</v>
      </c>
      <c r="Q92" s="181"/>
      <c r="R92" s="46">
        <f>ROUNDDOWN(Q90*1.5,0)</f>
        <v>162279</v>
      </c>
      <c r="S92" s="47">
        <f>ROUNDDOWN(Q90*2,0)</f>
        <v>216372</v>
      </c>
      <c r="T92" s="48">
        <f>ROUNDDOWN(Q90*3,0)</f>
        <v>324558</v>
      </c>
      <c r="U92" s="211"/>
    </row>
    <row r="93" spans="1:21" ht="30" customHeight="1" x14ac:dyDescent="0.2">
      <c r="A93" s="321"/>
      <c r="B93" s="219"/>
      <c r="C93" s="300"/>
      <c r="D93" s="314" t="s">
        <v>69</v>
      </c>
      <c r="E93" s="169">
        <v>80000</v>
      </c>
      <c r="F93" s="167">
        <v>86240</v>
      </c>
      <c r="G93" s="167">
        <v>89629</v>
      </c>
      <c r="H93" s="164">
        <v>98690</v>
      </c>
      <c r="I93" s="21" t="s">
        <v>99</v>
      </c>
      <c r="J93" s="103">
        <v>98690</v>
      </c>
      <c r="K93" s="104">
        <v>98690</v>
      </c>
      <c r="L93" s="104">
        <v>148035</v>
      </c>
      <c r="M93" s="201">
        <f t="shared" ref="M93:M96" si="54">ROUNDDOWN(H93*1.0558,0)</f>
        <v>104196</v>
      </c>
      <c r="N93" s="105">
        <f>M93</f>
        <v>104196</v>
      </c>
      <c r="O93" s="82">
        <f>M93</f>
        <v>104196</v>
      </c>
      <c r="P93" s="106">
        <f>ROUNDDOWN(M93*1.5,0)</f>
        <v>156294</v>
      </c>
      <c r="Q93" s="179">
        <f t="shared" ref="Q93" si="55">ROUNDDOWN(M93*1.0383,0)</f>
        <v>108186</v>
      </c>
      <c r="R93" s="33">
        <f>Q93</f>
        <v>108186</v>
      </c>
      <c r="S93" s="34">
        <f>Q93</f>
        <v>108186</v>
      </c>
      <c r="T93" s="35">
        <f>ROUNDDOWN(Q93*1.5,0)</f>
        <v>162279</v>
      </c>
      <c r="U93" s="304" t="s">
        <v>52</v>
      </c>
    </row>
    <row r="94" spans="1:21" ht="30" customHeight="1" x14ac:dyDescent="0.2">
      <c r="A94" s="321"/>
      <c r="B94" s="219"/>
      <c r="C94" s="300"/>
      <c r="D94" s="315"/>
      <c r="E94" s="170"/>
      <c r="F94" s="168"/>
      <c r="G94" s="168"/>
      <c r="H94" s="253"/>
      <c r="I94" s="22" t="s">
        <v>100</v>
      </c>
      <c r="J94" s="79">
        <v>123362</v>
      </c>
      <c r="K94" s="80">
        <v>148035</v>
      </c>
      <c r="L94" s="80">
        <v>197380</v>
      </c>
      <c r="M94" s="202"/>
      <c r="N94" s="81">
        <f>ROUNDDOWN(M93*1.25,0)</f>
        <v>130245</v>
      </c>
      <c r="O94" s="82">
        <f>ROUNDDOWN(M93*1.5,0)</f>
        <v>156294</v>
      </c>
      <c r="P94" s="83">
        <f>ROUNDDOWN(M93*2,0)</f>
        <v>208392</v>
      </c>
      <c r="Q94" s="180"/>
      <c r="R94" s="36">
        <f>ROUNDDOWN(Q93*1.25,0)</f>
        <v>135232</v>
      </c>
      <c r="S94" s="34">
        <f>ROUNDDOWN(Q93*1.5,0)</f>
        <v>162279</v>
      </c>
      <c r="T94" s="37">
        <f>ROUNDDOWN(Q93*2,0)</f>
        <v>216372</v>
      </c>
      <c r="U94" s="275"/>
    </row>
    <row r="95" spans="1:21" ht="30" customHeight="1" thickBot="1" x14ac:dyDescent="0.25">
      <c r="A95" s="322"/>
      <c r="B95" s="219"/>
      <c r="C95" s="300"/>
      <c r="D95" s="315"/>
      <c r="E95" s="170"/>
      <c r="F95" s="168"/>
      <c r="G95" s="168"/>
      <c r="H95" s="253"/>
      <c r="I95" s="28" t="s">
        <v>101</v>
      </c>
      <c r="J95" s="119">
        <v>148035</v>
      </c>
      <c r="K95" s="120">
        <v>197380</v>
      </c>
      <c r="L95" s="120">
        <v>296070</v>
      </c>
      <c r="M95" s="203"/>
      <c r="N95" s="86">
        <f>ROUNDDOWN(M93*1.5,0)</f>
        <v>156294</v>
      </c>
      <c r="O95" s="87">
        <f>ROUNDDOWN(M93*2,0)</f>
        <v>208392</v>
      </c>
      <c r="P95" s="88">
        <f>ROUNDDOWN(M93*3,0)</f>
        <v>312588</v>
      </c>
      <c r="Q95" s="181"/>
      <c r="R95" s="38">
        <f>ROUNDDOWN(Q93*1.5,0)</f>
        <v>162279</v>
      </c>
      <c r="S95" s="39">
        <f>ROUNDDOWN(Q93*2,0)</f>
        <v>216372</v>
      </c>
      <c r="T95" s="40">
        <f>ROUNDDOWN(Q93*3,0)</f>
        <v>324558</v>
      </c>
      <c r="U95" s="275"/>
    </row>
    <row r="96" spans="1:21" ht="30" customHeight="1" x14ac:dyDescent="0.2">
      <c r="A96" s="260">
        <v>30</v>
      </c>
      <c r="B96" s="262">
        <v>30</v>
      </c>
      <c r="C96" s="265" t="s">
        <v>45</v>
      </c>
      <c r="D96" s="316" t="s">
        <v>72</v>
      </c>
      <c r="E96" s="297">
        <v>1000</v>
      </c>
      <c r="F96" s="235">
        <v>1078</v>
      </c>
      <c r="G96" s="235">
        <v>1120</v>
      </c>
      <c r="H96" s="212">
        <v>1233</v>
      </c>
      <c r="I96" s="24" t="s">
        <v>99</v>
      </c>
      <c r="J96" s="89">
        <v>1233</v>
      </c>
      <c r="K96" s="90">
        <v>1233</v>
      </c>
      <c r="L96" s="90">
        <v>1849</v>
      </c>
      <c r="M96" s="198">
        <f t="shared" si="54"/>
        <v>1301</v>
      </c>
      <c r="N96" s="91">
        <f>M96</f>
        <v>1301</v>
      </c>
      <c r="O96" s="92">
        <f>M96</f>
        <v>1301</v>
      </c>
      <c r="P96" s="93">
        <f>ROUNDDOWN(M96*1.5,0)</f>
        <v>1951</v>
      </c>
      <c r="Q96" s="179">
        <f t="shared" ref="Q96" si="56">ROUNDDOWN(M96*1.0383,0)</f>
        <v>1350</v>
      </c>
      <c r="R96" s="41">
        <f>Q96</f>
        <v>1350</v>
      </c>
      <c r="S96" s="42">
        <f>Q96</f>
        <v>1350</v>
      </c>
      <c r="T96" s="43">
        <f>ROUNDDOWN(Q96*1.5,0)</f>
        <v>2025</v>
      </c>
      <c r="U96" s="209" t="s">
        <v>113</v>
      </c>
    </row>
    <row r="97" spans="1:24" ht="30" customHeight="1" x14ac:dyDescent="0.2">
      <c r="A97" s="261"/>
      <c r="B97" s="263"/>
      <c r="C97" s="266"/>
      <c r="D97" s="317"/>
      <c r="E97" s="298"/>
      <c r="F97" s="236"/>
      <c r="G97" s="236"/>
      <c r="H97" s="213"/>
      <c r="I97" s="25" t="s">
        <v>100</v>
      </c>
      <c r="J97" s="94">
        <v>1541</v>
      </c>
      <c r="K97" s="95">
        <v>1849</v>
      </c>
      <c r="L97" s="95">
        <v>2466</v>
      </c>
      <c r="M97" s="199"/>
      <c r="N97" s="96">
        <f>ROUNDDOWN(M96*1.25,0)</f>
        <v>1626</v>
      </c>
      <c r="O97" s="92">
        <f>ROUNDDOWN(M96*1.5,0)</f>
        <v>1951</v>
      </c>
      <c r="P97" s="97">
        <f>ROUNDDOWN(M96*2,0)</f>
        <v>2602</v>
      </c>
      <c r="Q97" s="180"/>
      <c r="R97" s="44">
        <f>ROUNDDOWN(Q96*1.25,0)</f>
        <v>1687</v>
      </c>
      <c r="S97" s="42">
        <f>ROUNDDOWN(Q96*1.5,0)</f>
        <v>2025</v>
      </c>
      <c r="T97" s="45">
        <f>ROUNDDOWN(Q96*2,0)</f>
        <v>2700</v>
      </c>
      <c r="U97" s="210"/>
    </row>
    <row r="98" spans="1:24" ht="30" customHeight="1" thickBot="1" x14ac:dyDescent="0.25">
      <c r="A98" s="261"/>
      <c r="B98" s="264"/>
      <c r="C98" s="267"/>
      <c r="D98" s="318"/>
      <c r="E98" s="299"/>
      <c r="F98" s="237"/>
      <c r="G98" s="237"/>
      <c r="H98" s="214"/>
      <c r="I98" s="26" t="s">
        <v>101</v>
      </c>
      <c r="J98" s="98">
        <v>1849</v>
      </c>
      <c r="K98" s="99">
        <v>2466</v>
      </c>
      <c r="L98" s="99">
        <v>3699</v>
      </c>
      <c r="M98" s="200"/>
      <c r="N98" s="100">
        <f>ROUNDDOWN(M96*1.5,0)</f>
        <v>1951</v>
      </c>
      <c r="O98" s="101">
        <f>ROUNDDOWN(M96*2,0)</f>
        <v>2602</v>
      </c>
      <c r="P98" s="102">
        <f>ROUNDDOWN(M96*3,0)</f>
        <v>3903</v>
      </c>
      <c r="Q98" s="181"/>
      <c r="R98" s="46">
        <f>ROUNDDOWN(Q96*1.5,0)</f>
        <v>2025</v>
      </c>
      <c r="S98" s="47">
        <f>ROUNDDOWN(Q96*2,0)</f>
        <v>2700</v>
      </c>
      <c r="T98" s="48">
        <f>ROUNDDOWN(Q96*3,0)</f>
        <v>4050</v>
      </c>
      <c r="U98" s="211"/>
    </row>
    <row r="99" spans="1:24" s="17" customFormat="1" ht="42" customHeight="1" thickBot="1" x14ac:dyDescent="0.25">
      <c r="A99" s="190">
        <v>26</v>
      </c>
      <c r="B99" s="19"/>
      <c r="C99" s="147" t="s">
        <v>104</v>
      </c>
      <c r="D99" s="141" t="s">
        <v>106</v>
      </c>
      <c r="E99" s="164" t="s">
        <v>102</v>
      </c>
      <c r="F99" s="165"/>
      <c r="G99" s="165"/>
      <c r="H99" s="166"/>
      <c r="I99" s="136" t="s">
        <v>136</v>
      </c>
      <c r="J99" s="188">
        <v>500</v>
      </c>
      <c r="K99" s="188"/>
      <c r="L99" s="189"/>
      <c r="M99" s="145">
        <f>ROUNDDOWN(J99*1.0558,0)</f>
        <v>527</v>
      </c>
      <c r="N99" s="195">
        <f>M99</f>
        <v>527</v>
      </c>
      <c r="O99" s="196"/>
      <c r="P99" s="197"/>
      <c r="Q99" s="154">
        <f t="shared" ref="Q99" si="57">ROUNDDOWN(M99*1.0383,0)</f>
        <v>547</v>
      </c>
      <c r="R99" s="176">
        <f>Q99</f>
        <v>547</v>
      </c>
      <c r="S99" s="177"/>
      <c r="T99" s="178"/>
      <c r="U99" s="134" t="s">
        <v>78</v>
      </c>
    </row>
    <row r="100" spans="1:24" ht="76.5" customHeight="1" x14ac:dyDescent="0.2">
      <c r="A100" s="191"/>
      <c r="B100" s="20"/>
      <c r="C100" s="133" t="s">
        <v>105</v>
      </c>
      <c r="D100" s="132" t="s">
        <v>107</v>
      </c>
      <c r="E100" s="212" t="s">
        <v>102</v>
      </c>
      <c r="F100" s="309"/>
      <c r="G100" s="309"/>
      <c r="H100" s="310"/>
      <c r="I100" s="150" t="s">
        <v>136</v>
      </c>
      <c r="J100" s="183">
        <v>500</v>
      </c>
      <c r="K100" s="183"/>
      <c r="L100" s="184"/>
      <c r="M100" s="146">
        <f>ROUNDDOWN(J100*1.0558,0)</f>
        <v>527</v>
      </c>
      <c r="N100" s="192">
        <f>M100</f>
        <v>527</v>
      </c>
      <c r="O100" s="193"/>
      <c r="P100" s="194"/>
      <c r="Q100" s="154">
        <f t="shared" ref="Q100" si="58">ROUNDDOWN(M100*1.0383,0)</f>
        <v>547</v>
      </c>
      <c r="R100" s="173">
        <f>Q100</f>
        <v>547</v>
      </c>
      <c r="S100" s="174"/>
      <c r="T100" s="175"/>
      <c r="U100" s="135" t="s">
        <v>78</v>
      </c>
    </row>
    <row r="101" spans="1:24" ht="18.75" customHeight="1" x14ac:dyDescent="0.2">
      <c r="A101" s="305" t="s">
        <v>3</v>
      </c>
      <c r="B101" s="306"/>
      <c r="C101" s="306"/>
      <c r="D101" s="306"/>
      <c r="E101" s="306"/>
      <c r="F101" s="306"/>
      <c r="G101" s="66"/>
      <c r="H101" s="66"/>
      <c r="I101" s="9"/>
      <c r="J101" s="129"/>
      <c r="K101" s="129"/>
      <c r="L101" s="129"/>
      <c r="M101" s="129"/>
      <c r="N101" s="65"/>
      <c r="O101" s="65"/>
      <c r="P101" s="65"/>
      <c r="Q101" s="31"/>
      <c r="R101" s="56"/>
      <c r="S101" s="56"/>
      <c r="T101" s="56"/>
    </row>
    <row r="102" spans="1:24" s="4" customFormat="1" ht="21" customHeight="1" x14ac:dyDescent="0.2">
      <c r="A102" s="307" t="s">
        <v>80</v>
      </c>
      <c r="B102" s="307"/>
      <c r="C102" s="307"/>
      <c r="D102" s="307"/>
      <c r="E102" s="307"/>
      <c r="F102" s="307"/>
      <c r="G102" s="307"/>
      <c r="H102" s="307"/>
      <c r="I102" s="307"/>
      <c r="J102" s="307"/>
      <c r="K102" s="307"/>
      <c r="L102" s="307"/>
      <c r="M102" s="307"/>
      <c r="N102" s="307"/>
      <c r="O102" s="307"/>
      <c r="P102" s="307"/>
      <c r="Q102" s="307"/>
      <c r="R102" s="307"/>
      <c r="S102" s="307"/>
      <c r="T102" s="307"/>
      <c r="U102" s="307"/>
    </row>
    <row r="103" spans="1:24" s="4" customFormat="1" ht="38.25" customHeight="1" x14ac:dyDescent="0.2">
      <c r="A103" s="308" t="s">
        <v>144</v>
      </c>
      <c r="B103" s="308"/>
      <c r="C103" s="308"/>
      <c r="D103" s="308"/>
      <c r="E103" s="308"/>
      <c r="F103" s="308"/>
      <c r="G103" s="308"/>
      <c r="H103" s="308"/>
      <c r="I103" s="308"/>
      <c r="J103" s="308"/>
      <c r="K103" s="308"/>
      <c r="L103" s="308"/>
      <c r="M103" s="308"/>
      <c r="N103" s="308"/>
      <c r="O103" s="308"/>
      <c r="P103" s="308"/>
      <c r="Q103" s="308"/>
      <c r="R103" s="308"/>
      <c r="S103" s="308"/>
      <c r="T103" s="308"/>
      <c r="U103" s="308"/>
    </row>
    <row r="104" spans="1:24" s="4" customFormat="1" ht="45.75" customHeight="1" x14ac:dyDescent="0.2">
      <c r="A104" s="301" t="s">
        <v>145</v>
      </c>
      <c r="B104" s="301"/>
      <c r="C104" s="301"/>
      <c r="D104" s="301"/>
      <c r="E104" s="301"/>
      <c r="F104" s="301"/>
      <c r="G104" s="301"/>
      <c r="H104" s="301"/>
      <c r="I104" s="301"/>
      <c r="J104" s="301"/>
      <c r="K104" s="301"/>
      <c r="L104" s="301"/>
      <c r="M104" s="301"/>
      <c r="N104" s="301"/>
      <c r="O104" s="301"/>
      <c r="P104" s="301"/>
      <c r="Q104" s="301"/>
      <c r="R104" s="301"/>
      <c r="S104" s="301"/>
      <c r="T104" s="301"/>
      <c r="U104" s="301"/>
      <c r="V104" s="8"/>
      <c r="W104" s="8"/>
      <c r="X104" s="8"/>
    </row>
    <row r="105" spans="1:24" s="4" customFormat="1" ht="27.75" customHeight="1" x14ac:dyDescent="0.2">
      <c r="A105" s="302" t="s">
        <v>120</v>
      </c>
      <c r="B105" s="302"/>
      <c r="C105" s="302"/>
      <c r="D105" s="302"/>
      <c r="E105" s="302"/>
      <c r="F105" s="302"/>
      <c r="G105" s="302"/>
      <c r="H105" s="302"/>
      <c r="I105" s="302"/>
      <c r="J105" s="302"/>
      <c r="K105" s="302"/>
      <c r="L105" s="302"/>
      <c r="M105" s="302"/>
      <c r="N105" s="302"/>
      <c r="O105" s="302"/>
      <c r="P105" s="302"/>
      <c r="Q105" s="302"/>
      <c r="R105" s="302"/>
      <c r="S105" s="302"/>
      <c r="T105" s="302"/>
      <c r="U105" s="302"/>
      <c r="V105" s="8"/>
      <c r="W105" s="8"/>
      <c r="X105" s="8"/>
    </row>
    <row r="106" spans="1:24" s="4" customFormat="1" ht="50.25" customHeight="1" x14ac:dyDescent="0.25">
      <c r="A106" s="163"/>
      <c r="B106" s="303" t="s">
        <v>121</v>
      </c>
      <c r="C106" s="303"/>
      <c r="D106" s="303"/>
      <c r="E106" s="302" t="s">
        <v>117</v>
      </c>
      <c r="F106" s="302"/>
      <c r="G106" s="302"/>
      <c r="H106" s="302"/>
      <c r="I106" s="302"/>
      <c r="J106" s="302" t="s">
        <v>118</v>
      </c>
      <c r="K106" s="302"/>
      <c r="L106" s="302"/>
      <c r="M106" s="302"/>
      <c r="N106" s="302"/>
      <c r="O106" s="302"/>
      <c r="P106" s="302"/>
      <c r="Q106" s="302"/>
      <c r="R106" s="302"/>
      <c r="S106" s="302"/>
      <c r="T106" s="302"/>
      <c r="U106" s="302"/>
      <c r="V106" s="8"/>
      <c r="W106" s="8"/>
      <c r="X106" s="8"/>
    </row>
    <row r="107" spans="1:24" s="4" customFormat="1" ht="17.25" customHeight="1" x14ac:dyDescent="0.2">
      <c r="A107" s="302" t="s">
        <v>119</v>
      </c>
      <c r="B107" s="302"/>
      <c r="C107" s="302"/>
      <c r="D107" s="302"/>
      <c r="E107" s="302"/>
      <c r="F107" s="302"/>
      <c r="G107" s="302"/>
      <c r="H107" s="302"/>
      <c r="I107" s="302"/>
      <c r="J107" s="302"/>
      <c r="K107" s="302"/>
      <c r="L107" s="302"/>
      <c r="M107" s="302"/>
      <c r="N107" s="302"/>
      <c r="O107" s="302"/>
      <c r="P107" s="302"/>
      <c r="Q107" s="302"/>
      <c r="R107" s="302"/>
      <c r="S107" s="302"/>
      <c r="T107" s="302"/>
      <c r="U107" s="302"/>
      <c r="V107" s="8"/>
      <c r="W107" s="8"/>
      <c r="X107" s="8"/>
    </row>
    <row r="108" spans="1:24" s="4" customFormat="1" ht="29.25" customHeight="1" x14ac:dyDescent="0.2">
      <c r="A108" s="301" t="s">
        <v>115</v>
      </c>
      <c r="B108" s="301"/>
      <c r="C108" s="301"/>
      <c r="D108" s="301"/>
      <c r="E108" s="301"/>
      <c r="F108" s="301"/>
      <c r="G108" s="301"/>
      <c r="H108" s="301"/>
      <c r="I108" s="301"/>
      <c r="J108" s="301"/>
      <c r="K108" s="301"/>
      <c r="L108" s="301"/>
      <c r="M108" s="301"/>
      <c r="N108" s="301"/>
      <c r="O108" s="301"/>
      <c r="P108" s="301"/>
      <c r="Q108" s="301"/>
      <c r="R108" s="301"/>
      <c r="S108" s="301"/>
      <c r="T108" s="301"/>
      <c r="U108" s="301"/>
      <c r="V108" s="5"/>
      <c r="W108" s="5"/>
      <c r="X108" s="5"/>
    </row>
    <row r="109" spans="1:24" s="4" customFormat="1" ht="29.25" customHeight="1" x14ac:dyDescent="0.2">
      <c r="A109" s="301" t="s">
        <v>116</v>
      </c>
      <c r="B109" s="301"/>
      <c r="C109" s="301"/>
      <c r="D109" s="301"/>
      <c r="E109" s="301"/>
      <c r="F109" s="301"/>
      <c r="G109" s="301"/>
      <c r="H109" s="301"/>
      <c r="I109" s="301"/>
      <c r="J109" s="301"/>
      <c r="K109" s="301"/>
      <c r="L109" s="301"/>
      <c r="M109" s="301"/>
      <c r="N109" s="301"/>
      <c r="O109" s="301"/>
      <c r="P109" s="301"/>
      <c r="Q109" s="301"/>
      <c r="R109" s="301"/>
      <c r="S109" s="301"/>
      <c r="T109" s="301"/>
      <c r="U109" s="301"/>
      <c r="V109" s="8"/>
      <c r="W109" s="8"/>
      <c r="X109" s="8"/>
    </row>
    <row r="110" spans="1:24" ht="17.25" customHeight="1" x14ac:dyDescent="0.2">
      <c r="A110" s="268"/>
      <c r="B110" s="268"/>
      <c r="C110" s="268"/>
      <c r="D110" s="268"/>
      <c r="E110" s="268"/>
      <c r="F110" s="268"/>
      <c r="G110" s="268"/>
      <c r="H110" s="268"/>
      <c r="I110" s="268"/>
      <c r="J110" s="268"/>
      <c r="K110" s="268"/>
      <c r="L110" s="268"/>
      <c r="M110" s="268"/>
      <c r="N110" s="268"/>
      <c r="O110" s="268"/>
      <c r="P110" s="268"/>
      <c r="Q110" s="268"/>
      <c r="R110" s="268"/>
      <c r="S110" s="268"/>
      <c r="T110" s="268"/>
      <c r="U110" s="268"/>
    </row>
    <row r="112" spans="1:24" ht="12.75" x14ac:dyDescent="0.2">
      <c r="E112" s="157" t="s">
        <v>143</v>
      </c>
      <c r="F112" s="158"/>
      <c r="G112" s="158"/>
      <c r="H112" s="158"/>
      <c r="I112" s="158"/>
    </row>
    <row r="113" spans="5:9" ht="12.75" x14ac:dyDescent="0.2">
      <c r="E113" s="157" t="s">
        <v>125</v>
      </c>
      <c r="F113" s="158"/>
      <c r="G113" s="158"/>
      <c r="H113" s="158"/>
      <c r="I113" s="158"/>
    </row>
    <row r="114" spans="5:9" ht="12.75" x14ac:dyDescent="0.2">
      <c r="E114" s="157" t="s">
        <v>126</v>
      </c>
      <c r="F114" s="158"/>
      <c r="G114" s="158"/>
      <c r="H114" s="158"/>
      <c r="I114" s="158"/>
    </row>
    <row r="115" spans="5:9" ht="12.75" x14ac:dyDescent="0.2">
      <c r="E115" s="157" t="s">
        <v>127</v>
      </c>
      <c r="F115" s="158"/>
      <c r="G115" s="158"/>
      <c r="H115" s="158"/>
      <c r="I115" s="158"/>
    </row>
    <row r="116" spans="5:9" ht="12.75" x14ac:dyDescent="0.2">
      <c r="E116" s="157" t="s">
        <v>128</v>
      </c>
      <c r="F116" s="158"/>
      <c r="G116" s="158"/>
      <c r="H116" s="158"/>
      <c r="I116" s="158"/>
    </row>
    <row r="117" spans="5:9" ht="12.75" x14ac:dyDescent="0.2">
      <c r="E117" s="157" t="s">
        <v>129</v>
      </c>
      <c r="F117" s="158"/>
      <c r="G117" s="158"/>
      <c r="H117" s="158"/>
      <c r="I117" s="158"/>
    </row>
    <row r="118" spans="5:9" ht="12.75" x14ac:dyDescent="0.2">
      <c r="E118" s="157" t="s">
        <v>126</v>
      </c>
      <c r="F118" s="158"/>
      <c r="G118" s="158"/>
      <c r="H118" s="158"/>
      <c r="I118" s="158"/>
    </row>
    <row r="119" spans="5:9" ht="12.75" x14ac:dyDescent="0.2">
      <c r="E119" s="157" t="s">
        <v>130</v>
      </c>
      <c r="F119" s="158"/>
      <c r="G119" s="158"/>
      <c r="H119" s="158"/>
      <c r="I119" s="158"/>
    </row>
    <row r="120" spans="5:9" ht="12.75" x14ac:dyDescent="0.2">
      <c r="E120" s="157" t="s">
        <v>131</v>
      </c>
      <c r="F120" s="158"/>
      <c r="G120" s="158"/>
      <c r="H120" s="158"/>
      <c r="I120" s="158"/>
    </row>
    <row r="121" spans="5:9" ht="12.75" x14ac:dyDescent="0.2">
      <c r="E121" s="157" t="s">
        <v>132</v>
      </c>
      <c r="F121" s="158"/>
      <c r="G121" s="158"/>
      <c r="H121" s="158"/>
      <c r="I121" s="158"/>
    </row>
    <row r="122" spans="5:9" ht="12.75" x14ac:dyDescent="0.2">
      <c r="E122" s="157" t="s">
        <v>133</v>
      </c>
      <c r="F122" s="158"/>
      <c r="G122" s="158"/>
      <c r="H122" s="158"/>
      <c r="I122" s="158"/>
    </row>
    <row r="123" spans="5:9" ht="12.75" x14ac:dyDescent="0.2">
      <c r="E123" s="157" t="s">
        <v>134</v>
      </c>
      <c r="F123" s="158"/>
      <c r="G123" s="158"/>
      <c r="H123" s="158"/>
      <c r="I123" s="158"/>
    </row>
    <row r="124" spans="5:9" ht="12.75" x14ac:dyDescent="0.2">
      <c r="E124" s="157" t="s">
        <v>135</v>
      </c>
      <c r="F124" s="158"/>
      <c r="G124" s="158"/>
      <c r="H124" s="158"/>
      <c r="I124" s="158"/>
    </row>
    <row r="125" spans="5:9" ht="12.75" x14ac:dyDescent="0.2">
      <c r="E125" s="157" t="s">
        <v>119</v>
      </c>
      <c r="F125" s="158"/>
      <c r="G125" s="158"/>
      <c r="H125" s="158"/>
      <c r="I125" s="158"/>
    </row>
  </sheetData>
  <mergeCells count="355">
    <mergeCell ref="U74:U76"/>
    <mergeCell ref="G74:G76"/>
    <mergeCell ref="G90:G92"/>
    <mergeCell ref="F90:F92"/>
    <mergeCell ref="E84:E86"/>
    <mergeCell ref="H87:H89"/>
    <mergeCell ref="U77:U79"/>
    <mergeCell ref="U80:U82"/>
    <mergeCell ref="U67:U69"/>
    <mergeCell ref="U70:U72"/>
    <mergeCell ref="F74:F76"/>
    <mergeCell ref="E74:E76"/>
    <mergeCell ref="Q77:Q79"/>
    <mergeCell ref="Q80:Q82"/>
    <mergeCell ref="R83:T83"/>
    <mergeCell ref="A53:A61"/>
    <mergeCell ref="U56:U58"/>
    <mergeCell ref="U59:U61"/>
    <mergeCell ref="B59:B61"/>
    <mergeCell ref="T2:U2"/>
    <mergeCell ref="A2:P2"/>
    <mergeCell ref="J3:L3"/>
    <mergeCell ref="I3:I4"/>
    <mergeCell ref="J62:L62"/>
    <mergeCell ref="B44:B46"/>
    <mergeCell ref="B38:B43"/>
    <mergeCell ref="U11:U13"/>
    <mergeCell ref="U14:U16"/>
    <mergeCell ref="U17:U19"/>
    <mergeCell ref="U20:U22"/>
    <mergeCell ref="U41:U43"/>
    <mergeCell ref="U44:U46"/>
    <mergeCell ref="U47:U49"/>
    <mergeCell ref="U50:U52"/>
    <mergeCell ref="U53:U55"/>
    <mergeCell ref="U23:U25"/>
    <mergeCell ref="U26:U28"/>
    <mergeCell ref="U29:U31"/>
    <mergeCell ref="U32:U34"/>
    <mergeCell ref="C70:C72"/>
    <mergeCell ref="D44:D46"/>
    <mergeCell ref="E47:E49"/>
    <mergeCell ref="H50:H52"/>
    <mergeCell ref="G50:G52"/>
    <mergeCell ref="E44:E46"/>
    <mergeCell ref="C50:C52"/>
    <mergeCell ref="G56:G58"/>
    <mergeCell ref="F56:F58"/>
    <mergeCell ref="E56:E58"/>
    <mergeCell ref="F50:F52"/>
    <mergeCell ref="C44:C46"/>
    <mergeCell ref="H53:H55"/>
    <mergeCell ref="E67:E69"/>
    <mergeCell ref="D67:D69"/>
    <mergeCell ref="C67:C69"/>
    <mergeCell ref="U35:U37"/>
    <mergeCell ref="U38:U40"/>
    <mergeCell ref="E50:E52"/>
    <mergeCell ref="H47:H49"/>
    <mergeCell ref="G47:G49"/>
    <mergeCell ref="F47:F49"/>
    <mergeCell ref="A104:U104"/>
    <mergeCell ref="A84:A95"/>
    <mergeCell ref="E90:E92"/>
    <mergeCell ref="D90:D92"/>
    <mergeCell ref="H93:H95"/>
    <mergeCell ref="D84:D86"/>
    <mergeCell ref="D87:D89"/>
    <mergeCell ref="H84:H86"/>
    <mergeCell ref="G84:G86"/>
    <mergeCell ref="H80:H82"/>
    <mergeCell ref="G80:G82"/>
    <mergeCell ref="F80:F82"/>
    <mergeCell ref="E80:E82"/>
    <mergeCell ref="D80:D82"/>
    <mergeCell ref="C80:C82"/>
    <mergeCell ref="D56:D58"/>
    <mergeCell ref="C56:C58"/>
    <mergeCell ref="C53:C55"/>
    <mergeCell ref="A11:A31"/>
    <mergeCell ref="A32:A37"/>
    <mergeCell ref="H96:H98"/>
    <mergeCell ref="G96:G98"/>
    <mergeCell ref="F96:F98"/>
    <mergeCell ref="E96:E98"/>
    <mergeCell ref="E77:E79"/>
    <mergeCell ref="D77:D79"/>
    <mergeCell ref="A77:A79"/>
    <mergeCell ref="B77:B79"/>
    <mergeCell ref="C77:C79"/>
    <mergeCell ref="B80:B82"/>
    <mergeCell ref="A80:A82"/>
    <mergeCell ref="H77:H79"/>
    <mergeCell ref="G77:G79"/>
    <mergeCell ref="F77:F79"/>
    <mergeCell ref="C84:C95"/>
    <mergeCell ref="B53:B55"/>
    <mergeCell ref="B56:B58"/>
    <mergeCell ref="D93:D95"/>
    <mergeCell ref="H90:H92"/>
    <mergeCell ref="F84:F86"/>
    <mergeCell ref="D96:D98"/>
    <mergeCell ref="A38:A46"/>
    <mergeCell ref="A109:U109"/>
    <mergeCell ref="A108:U108"/>
    <mergeCell ref="B84:B95"/>
    <mergeCell ref="A107:U107"/>
    <mergeCell ref="A105:U105"/>
    <mergeCell ref="E106:I106"/>
    <mergeCell ref="J106:U106"/>
    <mergeCell ref="B106:D106"/>
    <mergeCell ref="U84:U86"/>
    <mergeCell ref="U87:U89"/>
    <mergeCell ref="U90:U92"/>
    <mergeCell ref="U93:U95"/>
    <mergeCell ref="U96:U98"/>
    <mergeCell ref="A101:F101"/>
    <mergeCell ref="A102:U102"/>
    <mergeCell ref="A103:U103"/>
    <mergeCell ref="Q84:Q86"/>
    <mergeCell ref="Q87:Q89"/>
    <mergeCell ref="Q90:Q92"/>
    <mergeCell ref="Q93:Q95"/>
    <mergeCell ref="Q96:Q98"/>
    <mergeCell ref="R99:T99"/>
    <mergeCell ref="R100:T100"/>
    <mergeCell ref="E100:H100"/>
    <mergeCell ref="D74:D76"/>
    <mergeCell ref="H70:H72"/>
    <mergeCell ref="G70:G72"/>
    <mergeCell ref="F70:F72"/>
    <mergeCell ref="E70:E72"/>
    <mergeCell ref="H67:H69"/>
    <mergeCell ref="G67:G69"/>
    <mergeCell ref="H74:H76"/>
    <mergeCell ref="H56:H58"/>
    <mergeCell ref="D70:D72"/>
    <mergeCell ref="D35:D37"/>
    <mergeCell ref="C35:C37"/>
    <mergeCell ref="B35:B37"/>
    <mergeCell ref="H38:H40"/>
    <mergeCell ref="G38:G40"/>
    <mergeCell ref="F38:F40"/>
    <mergeCell ref="E32:E34"/>
    <mergeCell ref="D32:D34"/>
    <mergeCell ref="C32:C34"/>
    <mergeCell ref="B32:B34"/>
    <mergeCell ref="H35:H37"/>
    <mergeCell ref="G35:G37"/>
    <mergeCell ref="F35:F37"/>
    <mergeCell ref="E38:E40"/>
    <mergeCell ref="D38:D40"/>
    <mergeCell ref="C38:C43"/>
    <mergeCell ref="E35:E37"/>
    <mergeCell ref="D41:D43"/>
    <mergeCell ref="D29:D31"/>
    <mergeCell ref="C29:C31"/>
    <mergeCell ref="B29:B31"/>
    <mergeCell ref="H32:H34"/>
    <mergeCell ref="G32:G34"/>
    <mergeCell ref="F32:F34"/>
    <mergeCell ref="E26:E28"/>
    <mergeCell ref="D26:D28"/>
    <mergeCell ref="C26:C28"/>
    <mergeCell ref="B26:B28"/>
    <mergeCell ref="H29:H31"/>
    <mergeCell ref="G29:G31"/>
    <mergeCell ref="F29:F31"/>
    <mergeCell ref="D23:D25"/>
    <mergeCell ref="C23:C25"/>
    <mergeCell ref="B23:B25"/>
    <mergeCell ref="H26:H28"/>
    <mergeCell ref="G26:G28"/>
    <mergeCell ref="F26:F28"/>
    <mergeCell ref="E20:E22"/>
    <mergeCell ref="D20:D22"/>
    <mergeCell ref="C20:C22"/>
    <mergeCell ref="B20:B22"/>
    <mergeCell ref="H23:H25"/>
    <mergeCell ref="G23:G25"/>
    <mergeCell ref="F23:F25"/>
    <mergeCell ref="H20:H22"/>
    <mergeCell ref="G20:G22"/>
    <mergeCell ref="F20:F22"/>
    <mergeCell ref="D17:D19"/>
    <mergeCell ref="C17:C19"/>
    <mergeCell ref="B17:B19"/>
    <mergeCell ref="H14:H16"/>
    <mergeCell ref="H17:H19"/>
    <mergeCell ref="H11:H13"/>
    <mergeCell ref="B14:B16"/>
    <mergeCell ref="C14:C16"/>
    <mergeCell ref="D14:D16"/>
    <mergeCell ref="E14:E16"/>
    <mergeCell ref="F14:F16"/>
    <mergeCell ref="G14:G16"/>
    <mergeCell ref="D3:D4"/>
    <mergeCell ref="U5:U7"/>
    <mergeCell ref="B5:B7"/>
    <mergeCell ref="C5:C7"/>
    <mergeCell ref="D5:D7"/>
    <mergeCell ref="E5:E7"/>
    <mergeCell ref="F5:F7"/>
    <mergeCell ref="G5:G7"/>
    <mergeCell ref="U3:U4"/>
    <mergeCell ref="E3:E4"/>
    <mergeCell ref="F3:F4"/>
    <mergeCell ref="G3:G4"/>
    <mergeCell ref="H3:H4"/>
    <mergeCell ref="H5:H7"/>
    <mergeCell ref="Q3:Q4"/>
    <mergeCell ref="R3:T3"/>
    <mergeCell ref="Q5:Q7"/>
    <mergeCell ref="N3:P3"/>
    <mergeCell ref="M3:M4"/>
    <mergeCell ref="M5:M7"/>
    <mergeCell ref="B50:B52"/>
    <mergeCell ref="D50:D52"/>
    <mergeCell ref="A50:A52"/>
    <mergeCell ref="A96:A98"/>
    <mergeCell ref="B96:B98"/>
    <mergeCell ref="C96:C98"/>
    <mergeCell ref="A110:U110"/>
    <mergeCell ref="D53:D55"/>
    <mergeCell ref="C59:C61"/>
    <mergeCell ref="H59:H61"/>
    <mergeCell ref="G59:G61"/>
    <mergeCell ref="F59:F61"/>
    <mergeCell ref="E59:E61"/>
    <mergeCell ref="D59:D61"/>
    <mergeCell ref="G53:G55"/>
    <mergeCell ref="F53:F55"/>
    <mergeCell ref="B67:B69"/>
    <mergeCell ref="B70:B72"/>
    <mergeCell ref="B74:B76"/>
    <mergeCell ref="F67:F69"/>
    <mergeCell ref="C74:C76"/>
    <mergeCell ref="A74:A76"/>
    <mergeCell ref="E53:E55"/>
    <mergeCell ref="M96:M98"/>
    <mergeCell ref="M8:M10"/>
    <mergeCell ref="M11:M13"/>
    <mergeCell ref="F44:F46"/>
    <mergeCell ref="H41:H43"/>
    <mergeCell ref="G41:G43"/>
    <mergeCell ref="F41:F43"/>
    <mergeCell ref="E41:E43"/>
    <mergeCell ref="H44:H46"/>
    <mergeCell ref="G44:G46"/>
    <mergeCell ref="F17:F19"/>
    <mergeCell ref="E17:E19"/>
    <mergeCell ref="E23:E25"/>
    <mergeCell ref="E29:E31"/>
    <mergeCell ref="M17:M19"/>
    <mergeCell ref="M20:M22"/>
    <mergeCell ref="M23:M25"/>
    <mergeCell ref="M26:M28"/>
    <mergeCell ref="M29:M31"/>
    <mergeCell ref="M32:M34"/>
    <mergeCell ref="M35:M37"/>
    <mergeCell ref="M38:M40"/>
    <mergeCell ref="M41:M43"/>
    <mergeCell ref="M44:M46"/>
    <mergeCell ref="A1:U1"/>
    <mergeCell ref="A47:A49"/>
    <mergeCell ref="U8:U10"/>
    <mergeCell ref="G11:G13"/>
    <mergeCell ref="H8:H10"/>
    <mergeCell ref="D8:D10"/>
    <mergeCell ref="C8:C10"/>
    <mergeCell ref="B8:B10"/>
    <mergeCell ref="A5:A10"/>
    <mergeCell ref="D11:D13"/>
    <mergeCell ref="C11:C13"/>
    <mergeCell ref="B11:B13"/>
    <mergeCell ref="E11:E13"/>
    <mergeCell ref="F11:F13"/>
    <mergeCell ref="E8:E10"/>
    <mergeCell ref="F8:F10"/>
    <mergeCell ref="G8:G10"/>
    <mergeCell ref="G17:G19"/>
    <mergeCell ref="B47:B49"/>
    <mergeCell ref="C47:C49"/>
    <mergeCell ref="D47:D49"/>
    <mergeCell ref="A3:B4"/>
    <mergeCell ref="C3:C4"/>
    <mergeCell ref="M14:M16"/>
    <mergeCell ref="M47:M49"/>
    <mergeCell ref="M50:M52"/>
    <mergeCell ref="M53:M55"/>
    <mergeCell ref="M56:M58"/>
    <mergeCell ref="M59:M61"/>
    <mergeCell ref="M67:M69"/>
    <mergeCell ref="M70:M72"/>
    <mergeCell ref="M90:M92"/>
    <mergeCell ref="M93:M95"/>
    <mergeCell ref="A67:A73"/>
    <mergeCell ref="J63:L63"/>
    <mergeCell ref="J65:L65"/>
    <mergeCell ref="J66:L66"/>
    <mergeCell ref="J73:L73"/>
    <mergeCell ref="A99:A100"/>
    <mergeCell ref="N62:P62"/>
    <mergeCell ref="N63:P63"/>
    <mergeCell ref="N64:P64"/>
    <mergeCell ref="N65:P65"/>
    <mergeCell ref="N66:P66"/>
    <mergeCell ref="N73:P73"/>
    <mergeCell ref="N83:P83"/>
    <mergeCell ref="J83:L83"/>
    <mergeCell ref="N99:P99"/>
    <mergeCell ref="N100:P100"/>
    <mergeCell ref="J99:L99"/>
    <mergeCell ref="J100:L100"/>
    <mergeCell ref="A62:A63"/>
    <mergeCell ref="M74:M76"/>
    <mergeCell ref="M77:M79"/>
    <mergeCell ref="M80:M82"/>
    <mergeCell ref="M84:M86"/>
    <mergeCell ref="M87:M89"/>
    <mergeCell ref="Q35:Q37"/>
    <mergeCell ref="Q38:Q40"/>
    <mergeCell ref="Q41:Q43"/>
    <mergeCell ref="Q44:Q46"/>
    <mergeCell ref="Q47:Q49"/>
    <mergeCell ref="Q50:Q52"/>
    <mergeCell ref="Q53:Q55"/>
    <mergeCell ref="Q56:Q58"/>
    <mergeCell ref="Q59:Q61"/>
    <mergeCell ref="Q8:Q10"/>
    <mergeCell ref="Q11:Q13"/>
    <mergeCell ref="Q14:Q16"/>
    <mergeCell ref="Q17:Q19"/>
    <mergeCell ref="Q20:Q22"/>
    <mergeCell ref="Q23:Q25"/>
    <mergeCell ref="Q26:Q28"/>
    <mergeCell ref="Q29:Q31"/>
    <mergeCell ref="Q32:Q34"/>
    <mergeCell ref="E99:H99"/>
    <mergeCell ref="G93:G95"/>
    <mergeCell ref="F93:F95"/>
    <mergeCell ref="E93:E95"/>
    <mergeCell ref="G87:G89"/>
    <mergeCell ref="F87:F89"/>
    <mergeCell ref="E87:E89"/>
    <mergeCell ref="R62:T62"/>
    <mergeCell ref="R63:T63"/>
    <mergeCell ref="R64:T64"/>
    <mergeCell ref="R65:T65"/>
    <mergeCell ref="R66:T66"/>
    <mergeCell ref="Q67:Q69"/>
    <mergeCell ref="Q70:Q72"/>
    <mergeCell ref="R73:T73"/>
    <mergeCell ref="Q74:Q76"/>
    <mergeCell ref="J64:L64"/>
  </mergeCells>
  <pageMargins left="0.19685039370078741" right="0.19685039370078741" top="0.19685039370078741" bottom="0.19685039370078741"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6331</vt:lpstr>
    </vt:vector>
  </TitlesOfParts>
  <Manager>EA</Manager>
  <Company>İstatistik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İş Mevzuatı İdari Para Cezaları</dc:subject>
  <dc:creator>EA;www.bilgit.com</dc:creator>
  <dc:description>www.bilgit.com</dc:description>
  <cp:lastModifiedBy>Metin</cp:lastModifiedBy>
  <cp:lastPrinted>2014-11-15T10:22:21Z</cp:lastPrinted>
  <dcterms:created xsi:type="dcterms:W3CDTF">2003-05-28T08:17:51Z</dcterms:created>
  <dcterms:modified xsi:type="dcterms:W3CDTF">2016-12-15T06:54:34Z</dcterms:modified>
</cp:coreProperties>
</file>