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NADOLU OSGB\"/>
    </mc:Choice>
  </mc:AlternateContent>
  <bookViews>
    <workbookView xWindow="0" yWindow="240" windowWidth="19440" windowHeight="7530" tabRatio="332"/>
  </bookViews>
  <sheets>
    <sheet name="Karacalar döküm" sheetId="1" r:id="rId1"/>
    <sheet name="Sayfa1" sheetId="2" state="hidden" r:id="rId2"/>
  </sheets>
  <definedNames>
    <definedName name="_xlnm.Print_Area" localSheetId="0">'Karacalar döküm'!$A$1:$W$112</definedName>
    <definedName name="_xlnm.Print_Titles" localSheetId="0">'Karacalar döküm'!$1:$5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9" i="1" l="1"/>
  <c r="R84" i="1"/>
  <c r="T84" i="1"/>
  <c r="U84" i="1" s="1"/>
  <c r="V84" i="1" s="1"/>
  <c r="W84" i="1" s="1"/>
  <c r="J84" i="1"/>
  <c r="K84" i="1" s="1"/>
  <c r="M84" i="1" s="1"/>
  <c r="L84" i="1"/>
  <c r="J56" i="1"/>
  <c r="V28" i="1" l="1"/>
  <c r="V82" i="1"/>
  <c r="V108" i="1"/>
  <c r="V105" i="1"/>
  <c r="T55" i="1"/>
  <c r="U55" i="1" s="1"/>
  <c r="J55" i="1"/>
  <c r="K55" i="1" s="1"/>
  <c r="T8" i="1"/>
  <c r="U8" i="1" s="1"/>
  <c r="V8" i="1" s="1"/>
  <c r="W8" i="1" s="1"/>
  <c r="J8" i="1"/>
  <c r="K8" i="1" s="1"/>
  <c r="T7" i="1"/>
  <c r="U7" i="1" s="1"/>
  <c r="V7" i="1" s="1"/>
  <c r="W7" i="1" s="1"/>
  <c r="J7" i="1"/>
  <c r="K7" i="1" s="1"/>
  <c r="L7" i="1"/>
  <c r="R7" i="1" s="1"/>
  <c r="J10" i="1"/>
  <c r="L8" i="1" l="1"/>
  <c r="R8" i="1" s="1"/>
  <c r="L55" i="1"/>
  <c r="R55" i="1" s="1"/>
  <c r="V55" i="1"/>
  <c r="W55" i="1" s="1"/>
  <c r="T10" i="1"/>
  <c r="U10" i="1" s="1"/>
  <c r="K10" i="1"/>
  <c r="M10" i="1" s="1"/>
  <c r="L10" i="1"/>
  <c r="R10" i="1" s="1"/>
  <c r="V10" i="1" l="1"/>
  <c r="W10" i="1" s="1"/>
  <c r="J59" i="1"/>
  <c r="K59" i="1" s="1"/>
  <c r="M59" i="1" s="1"/>
  <c r="J57" i="1"/>
  <c r="K57" i="1" s="1"/>
  <c r="M57" i="1" s="1"/>
  <c r="L59" i="1" l="1"/>
  <c r="L57" i="1"/>
  <c r="R57" i="1" s="1"/>
  <c r="R59" i="1"/>
  <c r="W2" i="1" l="1"/>
  <c r="T22" i="1" l="1"/>
  <c r="U22" i="1" s="1"/>
  <c r="J22" i="1"/>
  <c r="K22" i="1" l="1"/>
  <c r="L22" i="1"/>
  <c r="R22" i="1" s="1"/>
  <c r="M22" i="1"/>
  <c r="V22" i="1"/>
  <c r="W22" i="1" s="1"/>
  <c r="T104" i="1" l="1"/>
  <c r="T23" i="1"/>
  <c r="T105" i="1"/>
  <c r="T57" i="1"/>
  <c r="T58" i="1"/>
  <c r="T59" i="1"/>
  <c r="T60" i="1"/>
  <c r="T61" i="1"/>
  <c r="T62" i="1"/>
  <c r="T63" i="1"/>
  <c r="T24" i="1"/>
  <c r="T64" i="1"/>
  <c r="T106" i="1"/>
  <c r="T107" i="1"/>
  <c r="T65" i="1"/>
  <c r="T25" i="1"/>
  <c r="T96" i="1"/>
  <c r="T66" i="1"/>
  <c r="T67" i="1"/>
  <c r="T68" i="1"/>
  <c r="T26" i="1"/>
  <c r="T93" i="1"/>
  <c r="T94" i="1"/>
  <c r="T109" i="1"/>
  <c r="T95" i="1"/>
  <c r="T69" i="1"/>
  <c r="T70" i="1"/>
  <c r="T71" i="1"/>
  <c r="T72" i="1"/>
  <c r="T27" i="1"/>
  <c r="T28" i="1"/>
  <c r="T29" i="1"/>
  <c r="T30" i="1"/>
  <c r="T31" i="1"/>
  <c r="T32" i="1"/>
  <c r="T33" i="1"/>
  <c r="T34" i="1"/>
  <c r="T35" i="1"/>
  <c r="T36" i="1"/>
  <c r="T56" i="1"/>
  <c r="T73" i="1"/>
  <c r="T74" i="1"/>
  <c r="T75" i="1"/>
  <c r="T37" i="1"/>
  <c r="T38" i="1"/>
  <c r="T97" i="1"/>
  <c r="T39" i="1"/>
  <c r="T98" i="1"/>
  <c r="T76" i="1"/>
  <c r="T77" i="1"/>
  <c r="T78" i="1"/>
  <c r="T40" i="1"/>
  <c r="T79" i="1"/>
  <c r="T50" i="1"/>
  <c r="T51" i="1"/>
  <c r="T52" i="1"/>
  <c r="T103" i="1"/>
  <c r="T99" i="1"/>
  <c r="T100" i="1"/>
  <c r="T101" i="1"/>
  <c r="T108" i="1"/>
  <c r="T80" i="1"/>
  <c r="T81" i="1"/>
  <c r="T82" i="1"/>
  <c r="T83" i="1"/>
  <c r="T41" i="1"/>
  <c r="T42" i="1"/>
  <c r="T43" i="1"/>
  <c r="T44" i="1"/>
  <c r="T6" i="1"/>
  <c r="T85" i="1"/>
  <c r="T9" i="1"/>
  <c r="T11" i="1"/>
  <c r="T86" i="1"/>
  <c r="T12" i="1"/>
  <c r="T45" i="1"/>
  <c r="T13" i="1"/>
  <c r="T14" i="1"/>
  <c r="T87" i="1"/>
  <c r="T88" i="1"/>
  <c r="T15" i="1"/>
  <c r="T16" i="1"/>
  <c r="T17" i="1"/>
  <c r="T18" i="1"/>
  <c r="T19" i="1"/>
  <c r="T53" i="1"/>
  <c r="T46" i="1"/>
  <c r="T47" i="1"/>
  <c r="T48" i="1"/>
  <c r="T20" i="1"/>
  <c r="T90" i="1"/>
  <c r="T21" i="1"/>
  <c r="T91" i="1"/>
  <c r="T92" i="1"/>
  <c r="T54" i="1"/>
  <c r="T49" i="1"/>
  <c r="T102" i="1"/>
  <c r="T89" i="1" l="1"/>
  <c r="U89" i="1" s="1"/>
  <c r="V89" i="1" s="1"/>
  <c r="W89" i="1" s="1"/>
  <c r="U102" i="1"/>
  <c r="V102" i="1" s="1"/>
  <c r="W102" i="1" s="1"/>
  <c r="J102" i="1"/>
  <c r="U49" i="1"/>
  <c r="V49" i="1" s="1"/>
  <c r="W49" i="1" s="1"/>
  <c r="J49" i="1"/>
  <c r="U54" i="1"/>
  <c r="V54" i="1" s="1"/>
  <c r="W54" i="1" s="1"/>
  <c r="J54" i="1"/>
  <c r="U92" i="1"/>
  <c r="J92" i="1"/>
  <c r="J91" i="1"/>
  <c r="U21" i="1"/>
  <c r="V21" i="1" s="1"/>
  <c r="W21" i="1" s="1"/>
  <c r="J21" i="1"/>
  <c r="U90" i="1"/>
  <c r="V90" i="1" s="1"/>
  <c r="W90" i="1" s="1"/>
  <c r="J90" i="1"/>
  <c r="K21" i="1" l="1"/>
  <c r="L21" i="1"/>
  <c r="R21" i="1" s="1"/>
  <c r="K92" i="1"/>
  <c r="L92" i="1"/>
  <c r="R92" i="1" s="1"/>
  <c r="K89" i="1"/>
  <c r="L89" i="1"/>
  <c r="R89" i="1" s="1"/>
  <c r="K54" i="1"/>
  <c r="L54" i="1"/>
  <c r="R54" i="1" s="1"/>
  <c r="K49" i="1"/>
  <c r="L49" i="1"/>
  <c r="R49" i="1" s="1"/>
  <c r="K102" i="1"/>
  <c r="M102" i="1" s="1"/>
  <c r="L102" i="1"/>
  <c r="R102" i="1" s="1"/>
  <c r="K90" i="1"/>
  <c r="M90" i="1" s="1"/>
  <c r="L90" i="1"/>
  <c r="R90" i="1" s="1"/>
  <c r="K91" i="1"/>
  <c r="L91" i="1"/>
  <c r="R91" i="1" s="1"/>
  <c r="M21" i="1"/>
  <c r="M92" i="1"/>
  <c r="M89" i="1"/>
  <c r="M91" i="1"/>
  <c r="M49" i="1"/>
  <c r="U91" i="1"/>
  <c r="V91" i="1" s="1"/>
  <c r="W91" i="1" s="1"/>
  <c r="V92" i="1"/>
  <c r="W92" i="1" s="1"/>
  <c r="U20" i="1" l="1"/>
  <c r="V20" i="1" s="1"/>
  <c r="W20" i="1" s="1"/>
  <c r="J20" i="1"/>
  <c r="U48" i="1"/>
  <c r="J48" i="1"/>
  <c r="J47" i="1"/>
  <c r="U46" i="1"/>
  <c r="V46" i="1" s="1"/>
  <c r="W46" i="1" s="1"/>
  <c r="J46" i="1"/>
  <c r="U53" i="1"/>
  <c r="V53" i="1" s="1"/>
  <c r="W53" i="1" s="1"/>
  <c r="J53" i="1"/>
  <c r="U19" i="1"/>
  <c r="V19" i="1" s="1"/>
  <c r="W19" i="1" s="1"/>
  <c r="J19" i="1"/>
  <c r="U18" i="1"/>
  <c r="V18" i="1" s="1"/>
  <c r="W18" i="1" s="1"/>
  <c r="J18" i="1"/>
  <c r="U17" i="1"/>
  <c r="V17" i="1" s="1"/>
  <c r="W17" i="1" s="1"/>
  <c r="J17" i="1"/>
  <c r="U16" i="1"/>
  <c r="V16" i="1" s="1"/>
  <c r="W16" i="1" s="1"/>
  <c r="J16" i="1"/>
  <c r="J15" i="1"/>
  <c r="U88" i="1"/>
  <c r="J88" i="1"/>
  <c r="J87" i="1"/>
  <c r="U14" i="1"/>
  <c r="V14" i="1" s="1"/>
  <c r="W14" i="1" s="1"/>
  <c r="J14" i="1"/>
  <c r="U13" i="1"/>
  <c r="V13" i="1" s="1"/>
  <c r="W13" i="1" s="1"/>
  <c r="J13" i="1"/>
  <c r="U45" i="1"/>
  <c r="J45" i="1"/>
  <c r="J12" i="1"/>
  <c r="J86" i="1"/>
  <c r="U11" i="1"/>
  <c r="V11" i="1" s="1"/>
  <c r="W11" i="1" s="1"/>
  <c r="J11" i="1"/>
  <c r="U9" i="1"/>
  <c r="J9" i="1"/>
  <c r="J85" i="1"/>
  <c r="U6" i="1"/>
  <c r="V6" i="1" s="1"/>
  <c r="W6" i="1" s="1"/>
  <c r="J6" i="1"/>
  <c r="U44" i="1"/>
  <c r="V44" i="1" s="1"/>
  <c r="W44" i="1" s="1"/>
  <c r="J44" i="1"/>
  <c r="U43" i="1"/>
  <c r="V43" i="1" s="1"/>
  <c r="W43" i="1" s="1"/>
  <c r="J43" i="1"/>
  <c r="U42" i="1"/>
  <c r="V42" i="1" s="1"/>
  <c r="W42" i="1" s="1"/>
  <c r="J42" i="1"/>
  <c r="J41" i="1"/>
  <c r="U83" i="1"/>
  <c r="V83" i="1" s="1"/>
  <c r="W83" i="1" s="1"/>
  <c r="J83" i="1"/>
  <c r="U82" i="1"/>
  <c r="W82" i="1" s="1"/>
  <c r="J82" i="1"/>
  <c r="U81" i="1"/>
  <c r="V81" i="1" s="1"/>
  <c r="W81" i="1" s="1"/>
  <c r="J81" i="1"/>
  <c r="J80" i="1"/>
  <c r="U108" i="1"/>
  <c r="W108" i="1" s="1"/>
  <c r="J108" i="1"/>
  <c r="U101" i="1"/>
  <c r="V101" i="1" s="1"/>
  <c r="W101" i="1" s="1"/>
  <c r="J101" i="1"/>
  <c r="U100" i="1"/>
  <c r="V100" i="1" s="1"/>
  <c r="W100" i="1" s="1"/>
  <c r="J100" i="1"/>
  <c r="U99" i="1"/>
  <c r="V99" i="1" s="1"/>
  <c r="W99" i="1" s="1"/>
  <c r="J99" i="1"/>
  <c r="J103" i="1"/>
  <c r="U52" i="1"/>
  <c r="V52" i="1" s="1"/>
  <c r="W52" i="1" s="1"/>
  <c r="J52" i="1"/>
  <c r="U51" i="1"/>
  <c r="V51" i="1" s="1"/>
  <c r="W51" i="1" s="1"/>
  <c r="J51" i="1"/>
  <c r="U50" i="1"/>
  <c r="V50" i="1" s="1"/>
  <c r="W50" i="1" s="1"/>
  <c r="J50" i="1"/>
  <c r="U79" i="1"/>
  <c r="V79" i="1" s="1"/>
  <c r="W79" i="1" s="1"/>
  <c r="J79" i="1"/>
  <c r="U40" i="1"/>
  <c r="V40" i="1" s="1"/>
  <c r="W40" i="1" s="1"/>
  <c r="J40" i="1"/>
  <c r="U78" i="1"/>
  <c r="V78" i="1" s="1"/>
  <c r="W78" i="1" s="1"/>
  <c r="J78" i="1"/>
  <c r="U77" i="1"/>
  <c r="V77" i="1" s="1"/>
  <c r="W77" i="1" s="1"/>
  <c r="J77" i="1"/>
  <c r="U76" i="1"/>
  <c r="V76" i="1" s="1"/>
  <c r="W76" i="1" s="1"/>
  <c r="J76" i="1"/>
  <c r="U98" i="1"/>
  <c r="V98" i="1" s="1"/>
  <c r="W98" i="1" s="1"/>
  <c r="J98" i="1"/>
  <c r="U39" i="1"/>
  <c r="V39" i="1" s="1"/>
  <c r="W39" i="1" s="1"/>
  <c r="J39" i="1"/>
  <c r="U97" i="1"/>
  <c r="V97" i="1" s="1"/>
  <c r="W97" i="1" s="1"/>
  <c r="J97" i="1"/>
  <c r="U38" i="1"/>
  <c r="V38" i="1" s="1"/>
  <c r="W38" i="1" s="1"/>
  <c r="J38" i="1"/>
  <c r="U37" i="1"/>
  <c r="V37" i="1" s="1"/>
  <c r="W37" i="1" s="1"/>
  <c r="J37" i="1"/>
  <c r="U75" i="1"/>
  <c r="V75" i="1" s="1"/>
  <c r="W75" i="1" s="1"/>
  <c r="J75" i="1"/>
  <c r="U74" i="1"/>
  <c r="V74" i="1" s="1"/>
  <c r="W74" i="1" s="1"/>
  <c r="J74" i="1"/>
  <c r="U73" i="1"/>
  <c r="V73" i="1" s="1"/>
  <c r="W73" i="1" s="1"/>
  <c r="J73" i="1"/>
  <c r="U56" i="1"/>
  <c r="V56" i="1" s="1"/>
  <c r="W56" i="1" s="1"/>
  <c r="U36" i="1"/>
  <c r="V36" i="1" s="1"/>
  <c r="W36" i="1" s="1"/>
  <c r="J36" i="1"/>
  <c r="U35" i="1"/>
  <c r="V35" i="1" s="1"/>
  <c r="W35" i="1" s="1"/>
  <c r="J35" i="1"/>
  <c r="U34" i="1"/>
  <c r="V34" i="1" s="1"/>
  <c r="W34" i="1" s="1"/>
  <c r="J34" i="1"/>
  <c r="U33" i="1"/>
  <c r="V33" i="1" s="1"/>
  <c r="W33" i="1" s="1"/>
  <c r="J33" i="1"/>
  <c r="U32" i="1"/>
  <c r="V32" i="1" s="1"/>
  <c r="W32" i="1" s="1"/>
  <c r="J32" i="1"/>
  <c r="U31" i="1"/>
  <c r="V31" i="1" s="1"/>
  <c r="W31" i="1" s="1"/>
  <c r="J31" i="1"/>
  <c r="U30" i="1"/>
  <c r="V30" i="1" s="1"/>
  <c r="W30" i="1" s="1"/>
  <c r="J30" i="1"/>
  <c r="U29" i="1"/>
  <c r="V29" i="1" s="1"/>
  <c r="W29" i="1" s="1"/>
  <c r="J29" i="1"/>
  <c r="U28" i="1"/>
  <c r="W28" i="1" s="1"/>
  <c r="J28" i="1"/>
  <c r="U27" i="1"/>
  <c r="V27" i="1" s="1"/>
  <c r="W27" i="1" s="1"/>
  <c r="J27" i="1"/>
  <c r="U72" i="1"/>
  <c r="V72" i="1" s="1"/>
  <c r="W72" i="1" s="1"/>
  <c r="J72" i="1"/>
  <c r="U71" i="1"/>
  <c r="V71" i="1" s="1"/>
  <c r="W71" i="1" s="1"/>
  <c r="J71" i="1"/>
  <c r="U70" i="1"/>
  <c r="V70" i="1" s="1"/>
  <c r="W70" i="1" s="1"/>
  <c r="J70" i="1"/>
  <c r="U69" i="1"/>
  <c r="V69" i="1" s="1"/>
  <c r="W69" i="1" s="1"/>
  <c r="J69" i="1"/>
  <c r="U95" i="1"/>
  <c r="J95" i="1"/>
  <c r="U109" i="1"/>
  <c r="J109" i="1"/>
  <c r="J94" i="1"/>
  <c r="J93" i="1"/>
  <c r="W26" i="1"/>
  <c r="U26" i="1"/>
  <c r="J26" i="1"/>
  <c r="J68" i="1"/>
  <c r="J67" i="1"/>
  <c r="U66" i="1"/>
  <c r="J66" i="1"/>
  <c r="U96" i="1"/>
  <c r="V96" i="1" s="1"/>
  <c r="W96" i="1" s="1"/>
  <c r="J96" i="1"/>
  <c r="J25" i="1"/>
  <c r="U65" i="1"/>
  <c r="J65" i="1"/>
  <c r="U107" i="1"/>
  <c r="V107" i="1" s="1"/>
  <c r="W107" i="1" s="1"/>
  <c r="J107" i="1"/>
  <c r="U106" i="1"/>
  <c r="V106" i="1" s="1"/>
  <c r="W106" i="1" s="1"/>
  <c r="J106" i="1"/>
  <c r="U64" i="1"/>
  <c r="V64" i="1" s="1"/>
  <c r="W64" i="1" s="1"/>
  <c r="J64" i="1"/>
  <c r="J24" i="1"/>
  <c r="U63" i="1"/>
  <c r="V63" i="1" s="1"/>
  <c r="W63" i="1" s="1"/>
  <c r="J63" i="1"/>
  <c r="W62" i="1"/>
  <c r="U62" i="1"/>
  <c r="J62" i="1"/>
  <c r="W61" i="1"/>
  <c r="U61" i="1"/>
  <c r="J61" i="1"/>
  <c r="J60" i="1"/>
  <c r="U59" i="1"/>
  <c r="J58" i="1"/>
  <c r="U105" i="1"/>
  <c r="J105" i="1"/>
  <c r="U23" i="1"/>
  <c r="V23" i="1" s="1"/>
  <c r="W23" i="1" s="1"/>
  <c r="J23" i="1"/>
  <c r="U104" i="1"/>
  <c r="J104" i="1"/>
  <c r="K80" i="1" l="1"/>
  <c r="L80" i="1"/>
  <c r="R80" i="1" s="1"/>
  <c r="L105" i="1"/>
  <c r="R105" i="1" s="1"/>
  <c r="K105" i="1"/>
  <c r="M105" i="1" s="1"/>
  <c r="K25" i="1"/>
  <c r="M25" i="1" s="1"/>
  <c r="L25" i="1"/>
  <c r="R25" i="1" s="1"/>
  <c r="K95" i="1"/>
  <c r="M95" i="1" s="1"/>
  <c r="L95" i="1"/>
  <c r="R95" i="1" s="1"/>
  <c r="K69" i="1"/>
  <c r="M69" i="1" s="1"/>
  <c r="L69" i="1"/>
  <c r="R69" i="1" s="1"/>
  <c r="K70" i="1"/>
  <c r="M70" i="1" s="1"/>
  <c r="L70" i="1"/>
  <c r="R70" i="1" s="1"/>
  <c r="K71" i="1"/>
  <c r="L71" i="1"/>
  <c r="R71" i="1" s="1"/>
  <c r="K72" i="1"/>
  <c r="M72" i="1" s="1"/>
  <c r="L72" i="1"/>
  <c r="R72" i="1" s="1"/>
  <c r="K27" i="1"/>
  <c r="L27" i="1"/>
  <c r="R27" i="1" s="1"/>
  <c r="K28" i="1"/>
  <c r="M28" i="1" s="1"/>
  <c r="L28" i="1"/>
  <c r="R28" i="1" s="1"/>
  <c r="K29" i="1"/>
  <c r="M29" i="1" s="1"/>
  <c r="L29" i="1"/>
  <c r="R29" i="1" s="1"/>
  <c r="K30" i="1"/>
  <c r="L30" i="1"/>
  <c r="R30" i="1" s="1"/>
  <c r="L31" i="1"/>
  <c r="R31" i="1" s="1"/>
  <c r="K31" i="1"/>
  <c r="M31" i="1" s="1"/>
  <c r="K32" i="1"/>
  <c r="M32" i="1" s="1"/>
  <c r="L32" i="1"/>
  <c r="R32" i="1" s="1"/>
  <c r="K33" i="1"/>
  <c r="L33" i="1"/>
  <c r="R33" i="1" s="1"/>
  <c r="K34" i="1"/>
  <c r="M34" i="1" s="1"/>
  <c r="L34" i="1"/>
  <c r="R34" i="1" s="1"/>
  <c r="L35" i="1"/>
  <c r="R35" i="1" s="1"/>
  <c r="K35" i="1"/>
  <c r="M35" i="1" s="1"/>
  <c r="K36" i="1"/>
  <c r="L36" i="1"/>
  <c r="R36" i="1" s="1"/>
  <c r="L56" i="1"/>
  <c r="R56" i="1" s="1"/>
  <c r="K56" i="1"/>
  <c r="M56" i="1" s="1"/>
  <c r="K73" i="1"/>
  <c r="M73" i="1" s="1"/>
  <c r="L73" i="1"/>
  <c r="R73" i="1" s="1"/>
  <c r="K74" i="1"/>
  <c r="L74" i="1"/>
  <c r="R74" i="1" s="1"/>
  <c r="K75" i="1"/>
  <c r="M75" i="1" s="1"/>
  <c r="L75" i="1"/>
  <c r="R75" i="1" s="1"/>
  <c r="K37" i="1"/>
  <c r="M37" i="1" s="1"/>
  <c r="L37" i="1"/>
  <c r="R37" i="1" s="1"/>
  <c r="L38" i="1"/>
  <c r="R38" i="1" s="1"/>
  <c r="K38" i="1"/>
  <c r="M38" i="1" s="1"/>
  <c r="K97" i="1"/>
  <c r="L97" i="1"/>
  <c r="R97" i="1" s="1"/>
  <c r="K39" i="1"/>
  <c r="M39" i="1" s="1"/>
  <c r="L39" i="1"/>
  <c r="R39" i="1" s="1"/>
  <c r="K98" i="1"/>
  <c r="L98" i="1"/>
  <c r="R98" i="1" s="1"/>
  <c r="K76" i="1"/>
  <c r="M76" i="1" s="1"/>
  <c r="L76" i="1"/>
  <c r="R76" i="1" s="1"/>
  <c r="K77" i="1"/>
  <c r="M77" i="1" s="1"/>
  <c r="L77" i="1"/>
  <c r="R77" i="1" s="1"/>
  <c r="K78" i="1"/>
  <c r="L78" i="1"/>
  <c r="R78" i="1" s="1"/>
  <c r="K40" i="1"/>
  <c r="L40" i="1"/>
  <c r="R40" i="1" s="1"/>
  <c r="K79" i="1"/>
  <c r="M79" i="1" s="1"/>
  <c r="L79" i="1"/>
  <c r="R79" i="1" s="1"/>
  <c r="L103" i="1"/>
  <c r="R103" i="1" s="1"/>
  <c r="K103" i="1"/>
  <c r="M103" i="1" s="1"/>
  <c r="K99" i="1"/>
  <c r="L99" i="1"/>
  <c r="R99" i="1" s="1"/>
  <c r="K100" i="1"/>
  <c r="M100" i="1" s="1"/>
  <c r="L100" i="1"/>
  <c r="R100" i="1" s="1"/>
  <c r="K101" i="1"/>
  <c r="L101" i="1"/>
  <c r="R101" i="1" s="1"/>
  <c r="K108" i="1"/>
  <c r="M108" i="1" s="1"/>
  <c r="L108" i="1"/>
  <c r="R108" i="1" s="1"/>
  <c r="K82" i="1"/>
  <c r="L82" i="1"/>
  <c r="R82" i="1" s="1"/>
  <c r="K83" i="1"/>
  <c r="M83" i="1" s="1"/>
  <c r="L83" i="1"/>
  <c r="R83" i="1" s="1"/>
  <c r="K41" i="1"/>
  <c r="L41" i="1"/>
  <c r="R41" i="1" s="1"/>
  <c r="L9" i="1"/>
  <c r="R9" i="1" s="1"/>
  <c r="K9" i="1"/>
  <c r="M9" i="1" s="1"/>
  <c r="K11" i="1"/>
  <c r="M11" i="1" s="1"/>
  <c r="L11" i="1"/>
  <c r="R11" i="1" s="1"/>
  <c r="K86" i="1"/>
  <c r="L86" i="1"/>
  <c r="R86" i="1" s="1"/>
  <c r="K45" i="1"/>
  <c r="M45" i="1" s="1"/>
  <c r="L45" i="1"/>
  <c r="R45" i="1" s="1"/>
  <c r="K13" i="1"/>
  <c r="L13" i="1"/>
  <c r="R13" i="1" s="1"/>
  <c r="K14" i="1"/>
  <c r="M14" i="1" s="1"/>
  <c r="L14" i="1"/>
  <c r="R14" i="1" s="1"/>
  <c r="K87" i="1"/>
  <c r="L87" i="1"/>
  <c r="R87" i="1" s="1"/>
  <c r="K15" i="1"/>
  <c r="L15" i="1"/>
  <c r="R15" i="1" s="1"/>
  <c r="K18" i="1"/>
  <c r="L18" i="1"/>
  <c r="R18" i="1" s="1"/>
  <c r="K19" i="1"/>
  <c r="M19" i="1" s="1"/>
  <c r="L19" i="1"/>
  <c r="R19" i="1" s="1"/>
  <c r="K53" i="1"/>
  <c r="L53" i="1"/>
  <c r="R53" i="1" s="1"/>
  <c r="K46" i="1"/>
  <c r="L46" i="1"/>
  <c r="R46" i="1" s="1"/>
  <c r="K47" i="1"/>
  <c r="M47" i="1" s="1"/>
  <c r="L47" i="1"/>
  <c r="R47" i="1" s="1"/>
  <c r="K20" i="1"/>
  <c r="L20" i="1"/>
  <c r="R20" i="1" s="1"/>
  <c r="K26" i="1"/>
  <c r="L26" i="1"/>
  <c r="R26" i="1" s="1"/>
  <c r="K50" i="1"/>
  <c r="M50" i="1" s="1"/>
  <c r="L50" i="1"/>
  <c r="R50" i="1" s="1"/>
  <c r="K51" i="1"/>
  <c r="L51" i="1"/>
  <c r="R51" i="1" s="1"/>
  <c r="K52" i="1"/>
  <c r="L52" i="1"/>
  <c r="R52" i="1" s="1"/>
  <c r="K81" i="1"/>
  <c r="M81" i="1" s="1"/>
  <c r="L81" i="1"/>
  <c r="R81" i="1" s="1"/>
  <c r="K42" i="1"/>
  <c r="L42" i="1"/>
  <c r="R42" i="1" s="1"/>
  <c r="K43" i="1"/>
  <c r="M43" i="1" s="1"/>
  <c r="L43" i="1"/>
  <c r="R43" i="1" s="1"/>
  <c r="K44" i="1"/>
  <c r="L44" i="1"/>
  <c r="R44" i="1" s="1"/>
  <c r="L6" i="1"/>
  <c r="R6" i="1" s="1"/>
  <c r="K6" i="1"/>
  <c r="K85" i="1"/>
  <c r="L85" i="1"/>
  <c r="R85" i="1" s="1"/>
  <c r="K12" i="1"/>
  <c r="M12" i="1" s="1"/>
  <c r="L12" i="1"/>
  <c r="R12" i="1" s="1"/>
  <c r="K88" i="1"/>
  <c r="L88" i="1"/>
  <c r="R88" i="1" s="1"/>
  <c r="L16" i="1"/>
  <c r="R16" i="1" s="1"/>
  <c r="K16" i="1"/>
  <c r="M16" i="1" s="1"/>
  <c r="K17" i="1"/>
  <c r="L17" i="1"/>
  <c r="R17" i="1" s="1"/>
  <c r="K48" i="1"/>
  <c r="M48" i="1" s="1"/>
  <c r="L48" i="1"/>
  <c r="R48" i="1" s="1"/>
  <c r="L109" i="1"/>
  <c r="R109" i="1" s="1"/>
  <c r="K109" i="1"/>
  <c r="M109" i="1" s="1"/>
  <c r="L94" i="1"/>
  <c r="R94" i="1" s="1"/>
  <c r="K94" i="1"/>
  <c r="M94" i="1" s="1"/>
  <c r="L93" i="1"/>
  <c r="R93" i="1" s="1"/>
  <c r="K93" i="1"/>
  <c r="M93" i="1" s="1"/>
  <c r="K68" i="1"/>
  <c r="M68" i="1" s="1"/>
  <c r="L68" i="1"/>
  <c r="R68" i="1" s="1"/>
  <c r="K67" i="1"/>
  <c r="M67" i="1" s="1"/>
  <c r="L67" i="1"/>
  <c r="R67" i="1" s="1"/>
  <c r="L66" i="1"/>
  <c r="R66" i="1" s="1"/>
  <c r="K66" i="1"/>
  <c r="M66" i="1" s="1"/>
  <c r="L96" i="1"/>
  <c r="R96" i="1" s="1"/>
  <c r="K96" i="1"/>
  <c r="M96" i="1" s="1"/>
  <c r="L65" i="1"/>
  <c r="R65" i="1" s="1"/>
  <c r="K65" i="1"/>
  <c r="M65" i="1" s="1"/>
  <c r="K107" i="1"/>
  <c r="L107" i="1"/>
  <c r="R107" i="1" s="1"/>
  <c r="L106" i="1"/>
  <c r="R106" i="1" s="1"/>
  <c r="K106" i="1"/>
  <c r="M106" i="1" s="1"/>
  <c r="L64" i="1"/>
  <c r="R64" i="1" s="1"/>
  <c r="K64" i="1"/>
  <c r="M64" i="1" s="1"/>
  <c r="K24" i="1"/>
  <c r="L24" i="1"/>
  <c r="R24" i="1" s="1"/>
  <c r="K63" i="1"/>
  <c r="M63" i="1" s="1"/>
  <c r="L63" i="1"/>
  <c r="R63" i="1" s="1"/>
  <c r="K61" i="1"/>
  <c r="L61" i="1"/>
  <c r="R61" i="1" s="1"/>
  <c r="K62" i="1"/>
  <c r="L62" i="1"/>
  <c r="R62" i="1" s="1"/>
  <c r="K60" i="1"/>
  <c r="M60" i="1" s="1"/>
  <c r="L60" i="1"/>
  <c r="R60" i="1" s="1"/>
  <c r="K23" i="1"/>
  <c r="M23" i="1" s="1"/>
  <c r="L23" i="1"/>
  <c r="R23" i="1" s="1"/>
  <c r="K104" i="1"/>
  <c r="M104" i="1" s="1"/>
  <c r="L104" i="1"/>
  <c r="R104" i="1" s="1"/>
  <c r="K58" i="1"/>
  <c r="M58" i="1" s="1"/>
  <c r="L58" i="1"/>
  <c r="R58" i="1" s="1"/>
  <c r="M62" i="1"/>
  <c r="M61" i="1"/>
  <c r="M24" i="1"/>
  <c r="M26" i="1"/>
  <c r="M71" i="1"/>
  <c r="M27" i="1"/>
  <c r="M30" i="1"/>
  <c r="M33" i="1"/>
  <c r="M36" i="1"/>
  <c r="M74" i="1"/>
  <c r="M97" i="1"/>
  <c r="M98" i="1"/>
  <c r="M78" i="1"/>
  <c r="M40" i="1"/>
  <c r="M101" i="1"/>
  <c r="M80" i="1"/>
  <c r="M41" i="1"/>
  <c r="M86" i="1"/>
  <c r="M13" i="1"/>
  <c r="M87" i="1"/>
  <c r="M46" i="1"/>
  <c r="M20" i="1"/>
  <c r="M107" i="1"/>
  <c r="M51" i="1"/>
  <c r="M52" i="1"/>
  <c r="M42" i="1"/>
  <c r="M44" i="1"/>
  <c r="M85" i="1"/>
  <c r="M88" i="1"/>
  <c r="M17" i="1"/>
  <c r="V109" i="1"/>
  <c r="W109" i="1" s="1"/>
  <c r="V66" i="1"/>
  <c r="W66" i="1" s="1"/>
  <c r="V65" i="1"/>
  <c r="W65" i="1" s="1"/>
  <c r="V59" i="1"/>
  <c r="W59" i="1" s="1"/>
  <c r="W105" i="1"/>
  <c r="U47" i="1"/>
  <c r="V47" i="1" s="1"/>
  <c r="W47" i="1" s="1"/>
  <c r="V48" i="1"/>
  <c r="W48" i="1" s="1"/>
  <c r="U15" i="1"/>
  <c r="V15" i="1" s="1"/>
  <c r="W15" i="1" s="1"/>
  <c r="U85" i="1"/>
  <c r="V85" i="1" s="1"/>
  <c r="W85" i="1" s="1"/>
  <c r="V9" i="1"/>
  <c r="W9" i="1" s="1"/>
  <c r="U86" i="1"/>
  <c r="V86" i="1" s="1"/>
  <c r="W86" i="1" s="1"/>
  <c r="U12" i="1"/>
  <c r="V12" i="1" s="1"/>
  <c r="W12" i="1" s="1"/>
  <c r="V45" i="1"/>
  <c r="W45" i="1" s="1"/>
  <c r="U87" i="1"/>
  <c r="V87" i="1" s="1"/>
  <c r="W87" i="1" s="1"/>
  <c r="V88" i="1"/>
  <c r="W88" i="1" s="1"/>
  <c r="U41" i="1"/>
  <c r="V41" i="1" s="1"/>
  <c r="W41" i="1" s="1"/>
  <c r="U80" i="1"/>
  <c r="V80" i="1" s="1"/>
  <c r="W80" i="1" s="1"/>
  <c r="U103" i="1"/>
  <c r="V103" i="1" s="1"/>
  <c r="W103" i="1" s="1"/>
  <c r="U94" i="1"/>
  <c r="V94" i="1" s="1"/>
  <c r="W94" i="1" s="1"/>
  <c r="U58" i="1"/>
  <c r="V58" i="1" s="1"/>
  <c r="W58" i="1" s="1"/>
  <c r="U60" i="1"/>
  <c r="V60" i="1" s="1"/>
  <c r="W60" i="1" s="1"/>
  <c r="U68" i="1"/>
  <c r="V68" i="1" s="1"/>
  <c r="W68" i="1" s="1"/>
  <c r="V104" i="1"/>
  <c r="W104" i="1" s="1"/>
  <c r="U57" i="1"/>
  <c r="V57" i="1" s="1"/>
  <c r="W57" i="1" s="1"/>
  <c r="U24" i="1"/>
  <c r="V24" i="1" s="1"/>
  <c r="W24" i="1" s="1"/>
  <c r="U25" i="1"/>
  <c r="V25" i="1" s="1"/>
  <c r="W25" i="1" s="1"/>
  <c r="U67" i="1"/>
  <c r="V67" i="1" s="1"/>
  <c r="W67" i="1" s="1"/>
  <c r="U93" i="1"/>
  <c r="V93" i="1" s="1"/>
  <c r="W93" i="1" s="1"/>
  <c r="V95" i="1"/>
  <c r="W95" i="1" s="1"/>
</calcChain>
</file>

<file path=xl/sharedStrings.xml><?xml version="1.0" encoding="utf-8"?>
<sst xmlns="http://schemas.openxmlformats.org/spreadsheetml/2006/main" count="992" uniqueCount="375">
  <si>
    <t xml:space="preserve">DEĞERLENDİRME TABLOSU </t>
  </si>
  <si>
    <t>DERECELENDİRME TABLOSU</t>
  </si>
  <si>
    <t>ÖNLEM TABLOSU</t>
  </si>
  <si>
    <t>SON DEĞERLENDİRME</t>
  </si>
  <si>
    <t>Sonuçlar,                                                            Durum Değerlendirme,                                        Kayıtlar</t>
  </si>
  <si>
    <t xml:space="preserve">NO </t>
  </si>
  <si>
    <t>BÖLÜM</t>
  </si>
  <si>
    <t>FAALİYET</t>
  </si>
  <si>
    <t>TEHLİKE</t>
  </si>
  <si>
    <t>RİSK</t>
  </si>
  <si>
    <t>SONUÇ</t>
  </si>
  <si>
    <t>ETKİ ALANI</t>
  </si>
  <si>
    <t>OLASILIK</t>
  </si>
  <si>
    <t>ŞİDDET</t>
  </si>
  <si>
    <t>RDS</t>
  </si>
  <si>
    <t>ÖNCELİK SIRASI</t>
  </si>
  <si>
    <t>AÇIKLAMA</t>
  </si>
  <si>
    <t>ALINACAK ÖNLEMLER</t>
  </si>
  <si>
    <t>SORUMLU</t>
  </si>
  <si>
    <t>TERMİN</t>
  </si>
  <si>
    <t>GENEL SAHA</t>
  </si>
  <si>
    <t>Yüksekten düşme</t>
  </si>
  <si>
    <t>İŞ MAKİNELERİ İLE ÇALIŞMA</t>
  </si>
  <si>
    <t>Bakım ve kontrolü yapılmayan iş makinası kullanımı</t>
  </si>
  <si>
    <t>Çalışma sırasında makine arızalanması, iş kazası</t>
  </si>
  <si>
    <t>İş makinası periyodik kontrolleri yetkili teknik personellerce zamanında yapılmalı, çalışma süresi dolan parçalar gecikmeden değiştirilmelidir. Ayrıca her çalışma öncesi hidrolik borular, bağlantı yerleri vb. lastikler, yürüyüş takımları, aynalar, emniyet kemeri sağlamlığı da kontrol edilmelidir.</t>
  </si>
  <si>
    <t>Günlük bakım ve testlerinin yapılmaması</t>
  </si>
  <si>
    <t>Operatör her gün ya da vardiya değişiminde, makine imalatçısı ve iş yeri talimatları doğrultusunda bakım ve bazı tesleri yapmalıdır. Sıvı seviyeleri, sıvı sızınntıları, lastikler, hava basınçları, yakıt sistemleri, kayış gerginlikleri, yağ-basınç-sıcaklık göstergeleri, performans değişiklikleri, yakıt ikmali, frenler vb. konularda her gün kontrol yapılmalıdır.</t>
  </si>
  <si>
    <t>Operatör belgesi bulunmayan kişilerce kullanılması</t>
  </si>
  <si>
    <t>İş kazası</t>
  </si>
  <si>
    <t>Yaralanma, ölüm</t>
  </si>
  <si>
    <t>İş makinesi kullanacak çalışanın G sınıfı ehliyeti bulunmalı, opratörlük belgesi olmayanların iş makinesi kullanması engellenmeli ve sürekli kontrolü yapılmalıdır.</t>
  </si>
  <si>
    <t>Çalışma alanının emniyetinin sağlanmaması</t>
  </si>
  <si>
    <t xml:space="preserve">Operatör, çalışma sahasının durumunu önceden öğrenmeli, çalışma yapılacak alan başka personel geçişine kapatılmalı, işaretçi ve gözcüler vasıtasıyla başkaları için oluşabilecek güvensiz durumlar ortadan kaldırılmalı, acil durum eylem planında olası bir kaza planına yer verilmeli ve bu plan çalışanlara da tebliğ edilmelidir. </t>
  </si>
  <si>
    <t>Sesli ikaz sisteminin olmaması</t>
  </si>
  <si>
    <t>Şantiye sahasında kullanılan iş makinelerinin sesli ve uyarıcı ikaz sistemleri ve uyarıcı, yer gösterici lambaları olmalıdır. Bu sistemlerin çalışma durumu, her çalışmadan önce ve çalışma süresince kontrol edilmelidir. Sistemlerin çalışmaması durumunda iş durdurulmalı, yetkililere bakım/tamir yaptırılmalıdır.</t>
  </si>
  <si>
    <t>Yangın söndürücünün olmaması</t>
  </si>
  <si>
    <t>Yangına Müdahale edilmemesi sonucu yangın büyümesi</t>
  </si>
  <si>
    <t>Her iş makinesinde standarda uygun, sürekli kontrol edilen yangın söndürücü tüp bulundurulmalıdır.</t>
  </si>
  <si>
    <t>ELEKTRİK ÇALIŞMALARI</t>
  </si>
  <si>
    <t>Elektrik çalışmalarının ehil olmayan kişilerce yürütülmesi</t>
  </si>
  <si>
    <t>Elektrik çarpması, elektrik yangını</t>
  </si>
  <si>
    <t>Yaralanma, ağır yaralanma, ölüm</t>
  </si>
  <si>
    <t>Pano kapaklarının açık tutulması</t>
  </si>
  <si>
    <t>Elektrik çekme amaçlı kullanılan tüm elektrik panolarının kapakları kapalı tutulmalı, kontrolü sürekli sağlanmalı ve çalışanlara müdahale etmemeleri ile ilgili eğitimler verilmelidir.</t>
  </si>
  <si>
    <t>Pano önü yalıtkan paspasların bulunmaması</t>
  </si>
  <si>
    <t>Tüm pano altlarına standarda ve pano gerilim değerine uygun yalıtkan paspas yerleştirilmelidir.</t>
  </si>
  <si>
    <t>Panolar üzerinde 'yetkili iletişim' bilgilerinin bulunmaması</t>
  </si>
  <si>
    <t>Elektrik panolarının tümünde uyarıcı levhalar ve yazılar bulundurulmalı, eğitimli atanmış ehil elektrikçinin iletişim bilgileri bulundurulmalıdır.</t>
  </si>
  <si>
    <t>Panolarda kilit bulunmaması</t>
  </si>
  <si>
    <t>Tüm elektrik panoları kilitli tutulmalı ve anahtar yalnızca yetkili ehil elektrikçide bulunmalıdır. Bu kilitlerin kırılmaması gerektiği tüm çalışanlara tebliğ edilmelidir. Kapakları açık panoların tamiri yapılana kadar yetkili elektrikçi tarafından enerjileri kesilmelidir.</t>
  </si>
  <si>
    <t>Panolarda kaçak akım rölesi bulunmaması</t>
  </si>
  <si>
    <t>Elektrik panolarında, olası bir kaçak anından elektriği kesmeye yarayan, standardave seçicilik ilkesine uygun sağlam kaçak akım röleleri bulunmalıdır. Bu röleler her gün düzenli olarak kontrol edilmeli, kayıt altına alınmalı ve çalışmayanlar hemen yenilenmelidir.</t>
  </si>
  <si>
    <t>Panoların topraklamasının olmaması</t>
  </si>
  <si>
    <t>Tüm elektrik panolarında yetkili elektrikçiler tarafından çekilmiş topraklamalar bulunmalı ve topraklama kabloları sürekli olarak kontrol edilmelidir. Ölçümleri düzenli olarak yapılmalı ve raporlanmalıdır.</t>
  </si>
  <si>
    <t>Pano çevresinde yangın tüpü bulunmaması</t>
  </si>
  <si>
    <t>Tüm elektrik panosu yakınında standarda ve elektrik yangınına müdahaleye uygun yangın söndürücüler bulundurulmalıdır.</t>
  </si>
  <si>
    <t>KAYNAK İŞLERİ</t>
  </si>
  <si>
    <t>Kaynakçılık belgesi olmayan kişilerce çalışma yapılması</t>
  </si>
  <si>
    <t>Yaralanma, Ağır yaralanma, ölüm</t>
  </si>
  <si>
    <t>Kaynak işlemini yalnızca eğitim almış ve bunu belgelerle ile ispatlayabilen kişiler gerçekleştirilmelidir. Bunun dışındaki çalışanlara kaynak yapması izni verilmemeli ve sürekli kontrol edilmelidir.</t>
  </si>
  <si>
    <t>Patlama, yangın</t>
  </si>
  <si>
    <t>Kaynak makinesinin topraklamasının olmaması</t>
  </si>
  <si>
    <t>Elektrik çarpması, Yangın</t>
  </si>
  <si>
    <t>Bütün elektrik tesisatının ve kaynak makinesinin yetkili elektrikçilere topraklaması yaptırılmalı, topraklaması olmayan makineler sahadan çıkartılmalı ve kontrolü sürekli yapılmalıdır.</t>
  </si>
  <si>
    <t>Yangın</t>
  </si>
  <si>
    <t>Kaynak tüplerinin yanlış istiflenmesi</t>
  </si>
  <si>
    <t>Kaynak için kullanılan basınçlı tüplerde düşmeye karşı kelepçe ya da zincir ile sabitleme sistemi bulunmalı, taşıma işleri sadece bu iş için ayarlanmış araçlar ile gerçekleştirilmelidir.</t>
  </si>
  <si>
    <t>Kaynak tüpleri dikey olarak istiflenmeli, tehlike anında kolayca çıkarılabilecek ancak normal zamanda hareket etmeyecek şekilde sabitlenerek saklanmalıdır. Boş ve dolu kaynak tüpleri aynı alanda depolanmamalıdır. Boş ve dolu tüpler mutlaka uyarıcılar ile belirtilmelidir.</t>
  </si>
  <si>
    <t>Kaynak çalışmasının kapalı alanda yapılması</t>
  </si>
  <si>
    <t>Boğulma, zehirlenme, Patlama, yangın,</t>
  </si>
  <si>
    <t>Tüpler üzerindeki güvenlik aparatlarının olmaması</t>
  </si>
  <si>
    <t>Gaz tüpleri üzerindeki manometreler sürekli kontrol edilmeli, tüplerin net ve dara ağırlıkları güvenlik kartlarına işlenmeli, alev geri tepmesini engelleyen emniyet valfleri (alev geri tepme valfi) kontrol edilmeli, bu güvenlik aksamlarının olmadığı tüp-cihazların kullanımına izin verilmemelidir.</t>
  </si>
  <si>
    <t>Kaynak yapan çalışanın uygun iş elbisesi giymemesi</t>
  </si>
  <si>
    <t>Kaynak işlerinde çalışan kaynakçı ustaları, yanmaz iş elbiseleri kullanmalıdır. Kaynak sırasında oluşabilecek etkileşimleri en aza indirmek için, sarkıntılı, askıntılı vb. kıyafetler giyilmemeli, reflektif yelekleri yanmaz malzemeden yapılmış olmalıdır.</t>
  </si>
  <si>
    <t>DAİRE TESTERE - TAŞ MOTORU İLE ÇALIŞMA</t>
  </si>
  <si>
    <t>Uzuv kaybı</t>
  </si>
  <si>
    <t>Standarda uygun spiral seçilmemesi</t>
  </si>
  <si>
    <t>CE onaylı spiral aletlerinin saha içerisinde kullanılmasına izin verilmeli, kontrolü sürekli sağlanmalıdır.</t>
  </si>
  <si>
    <t>Spiral makinesi kontrollerinin yapılmaması</t>
  </si>
  <si>
    <t>Makine kontrolleri yetkili teknik personellerce düzenli olarak yapılmalı ve belgeler saklanmalıdır. Periyodik bakım ve kontrolü olmayan cihazlar sahada kullanılmamalıdır.</t>
  </si>
  <si>
    <t>Makine koruyucusunun olmaması</t>
  </si>
  <si>
    <t>Koruyucusu olmayan spiraller sahadan çıkartılmalı ve uygun koruyucu yerleştirilene kadar çalışmaya izin verilmemelidir.</t>
  </si>
  <si>
    <t>Yaralanma, Ağır yaralanma</t>
  </si>
  <si>
    <t>Hasarlı taş kullanımı</t>
  </si>
  <si>
    <t>taş patlaması sonucu kaza</t>
  </si>
  <si>
    <t>Islak hasarlı yıpranmış ve incelmiş taş kullanımları engellenmelidir.</t>
  </si>
  <si>
    <t>Kesme taşıyla traşlama yapmak</t>
  </si>
  <si>
    <t xml:space="preserve">İncelme sonucu patlamaya sebep olacağından kesme taşları ile traşlama yapılmamalıdır. </t>
  </si>
  <si>
    <t>Yaralanma</t>
  </si>
  <si>
    <t>Yaralanma, ağır yaralanma</t>
  </si>
  <si>
    <t>Elektrik çarpması</t>
  </si>
  <si>
    <t>EL İLE MALZEME TAŞINMASI</t>
  </si>
  <si>
    <t>Yükün özelliklerinin taşınma için uygun olmaması</t>
  </si>
  <si>
    <t>Malzeme düşmesi, malzeme devrilmesi, bel rahatsızlıkları, sinir sıkışmaları vb.</t>
  </si>
  <si>
    <t>Yük çok ağır ve çok büyükse, kaba ve kavranılması zor ise, dengesiz ve içindekiler yer değiştiriyor ise, vücuttan uzak tutulmasını veya vücudun eğilmesini veya bükülmesini sağlayan bir konumda ise, özellikle bir çarpma anında yaralanmaya neden olabilecek yoğunluk ve şekilde ise, mümkün olduğunca güvenli şekillerde kaldırma araçları kullanılmalı, el ile taşınması durumunda önceden planlanmalı ve yük bölüştürmesi çalışması yapılmalıdır.</t>
  </si>
  <si>
    <t>Çalışan başı maksimum yük sınırının aşılması</t>
  </si>
  <si>
    <t>Çalışanların kişi başı 20 kg'dan fazla yük taşımasına izin verilmemelidir.</t>
  </si>
  <si>
    <t>Yükü almak/ bırakmak için belden eğilmek</t>
  </si>
  <si>
    <t>Bel rahatsızlıkları, sinir sıkışmaları vb.</t>
  </si>
  <si>
    <t>Yük taşınması sırasında yükü almak ya da bırakmak için dizden eğilinmesi sağlanmalı, kontrolü sürekli sağlanmalı ve çalışanlara konuyla ilgili eğitim verilmelidir.</t>
  </si>
  <si>
    <t>Malzeme düşmesi</t>
  </si>
  <si>
    <t>Parçaların çalışana çarpması</t>
  </si>
  <si>
    <t>Meslek hastalığı</t>
  </si>
  <si>
    <t>İş Kazası</t>
  </si>
  <si>
    <t xml:space="preserve">GENEL SAHA </t>
  </si>
  <si>
    <t>EL ALETLERİ İLE ÇALIŞMA</t>
  </si>
  <si>
    <t>Kalifiye kişilerce kullanılmaması</t>
  </si>
  <si>
    <t>Kısa Dönemde iyileştirici tedbirler alınmalıdır. Risklerin uyarı işaretleri ile tanımlamaları ve yasaklamaları yapılmalıdır.</t>
  </si>
  <si>
    <t>Çalışma başlamadan önce tüm personellere, el aletleri ile güvenli çalışma eğitimleri verilmeli, bu eğitimler düzenli aralıklarla yapılacak Tool-Box eğitimleri ile desteklenmeli ve sahada yürütülen çalışmalar sürekli olarak kontrol edilmelidir. Yardımcı personellerce kullanım engellenmelidir.</t>
  </si>
  <si>
    <t>Yapılacak işe uygun el aleti seçilmemesi</t>
  </si>
  <si>
    <t>El aleti kırılması, fırlaması, kayması</t>
  </si>
  <si>
    <t>Kullanılacak el aletleri yapılacak işe uygun seçilmeli, çalışanlara verilecek eğitimlerde bu bilgi iletilmeli, saha alanında sürekli kontrolü sağlanmalıdır.</t>
  </si>
  <si>
    <t>Bakımlarının yapılmaması</t>
  </si>
  <si>
    <t>El aletleri her çalışmadan önce çalışan personel tarafından ve düzenli aralıklarla kalifiyeli kişiler tarafından kontrol edilmeli, kontrol formu tutulmalıdır.</t>
  </si>
  <si>
    <t>CE uygunluğu olmayan el aletlerinin kullanılması</t>
  </si>
  <si>
    <t>El aleti kırılması, iş kazası</t>
  </si>
  <si>
    <t>Saha içerisinde kullanılacak el aletlerinin tümü standarta uygun, mevzuat kapsamı içerisinde belirlenmiş CE uygunluğunu almış malzemelerden olmalıdır.</t>
  </si>
  <si>
    <t>Elektrikli el aletlerinin topraklamasının olmaması</t>
  </si>
  <si>
    <t>Elektrik Çarpması, Yangın</t>
  </si>
  <si>
    <t>Taşınabilir elektrikli el aleti sapları yeterli cins ve kalınlıkta, akım geçirmez malzemeden çift yalıtım ile kaplanmış ve topraklaması sağlam olmalıdır.</t>
  </si>
  <si>
    <t>Elektrikli el aletine elektrik altında müdahale edilmesi</t>
  </si>
  <si>
    <t xml:space="preserve">Elektrikli el aletlerinin bakımı gerçekleştirecek kalifiye kişiler, elektrik altında bakım onarım gerçekleştirmemeli, önce elektriği kesmelidir. </t>
  </si>
  <si>
    <t>BASINÇLI GAZ TÜPLERİ - KAYNAK ÇALIŞMALARI</t>
  </si>
  <si>
    <t>Yasal gerekliliklere ve standartlara uygun basınç kontrollerinin yapılmaması.</t>
  </si>
  <si>
    <t xml:space="preserve">Yangın veya patlama </t>
  </si>
  <si>
    <t>maddi hasar, yaralanma veya ölüm</t>
  </si>
  <si>
    <t>Basınçlı gaz tüplerinin sahada uygunsuz bulundurulmaları (yerde yatar vaziyette).</t>
  </si>
  <si>
    <t xml:space="preserve">Yangın veya patlama  </t>
  </si>
  <si>
    <t>Kullanım dışı tüplerin kilit altında, özel depolama alanında depolanması</t>
  </si>
  <si>
    <t>Oksijen tüplerine yağlı el, eldiven ile müdahale edilmesi.</t>
  </si>
  <si>
    <t xml:space="preserve">Patlama sonucu yangın, </t>
  </si>
  <si>
    <t>Periyodik eğitimler ve işbaşı konuşmaları</t>
  </si>
  <si>
    <t>Basınçlı gaz tüplerinin (yanıcı yakıcı veya toksik) özelliklerine göre ve doluluk durumuna göre ayrı ayrı depolanmaması</t>
  </si>
  <si>
    <t>Yanıcı yakıcı tüpler ayrı ayrı bölmelerde, bağlı konumda, uyarı levhaları asılarak, çalışma ve yerleşim yerlerine güvenli mesafede depolanmalıdır.</t>
  </si>
  <si>
    <t>Basınçlı gaz tüplerinin hortumunda alev geri tepme ve kaçak valfinin kullanılmaması.</t>
  </si>
  <si>
    <t>Saha gözetiminin tüm teknik personel tarafından etkin olarak yapılması. Güvenlik önlemleri alınmayan tüplerin kullanılmaması (alev geri tepme emniyet ventili)</t>
  </si>
  <si>
    <t>Basınçlı gaz tüpleri ile yapılan çalışmalarda ortamda KKT içeren YSC bulundurulmaması</t>
  </si>
  <si>
    <t>Saha gözetiminin tüm teknik personel tarafından etkin olarak yapılması. Günlük ve aylık kontrollerin yapılması. YSC olmayan bölgelerde çalışma yapılmaması</t>
  </si>
  <si>
    <t>Kaynak işlerindeki kişisel koruyucu donanımların standartlara uygun olmaması ve/veya kullanılmaması</t>
  </si>
  <si>
    <t>KİŞİSEL KORUYUCU DONANIM</t>
  </si>
  <si>
    <t>İş kazası meslek hastalığı</t>
  </si>
  <si>
    <t>Sağlığın bozulması, yaralanma, ölüm</t>
  </si>
  <si>
    <t>Yapılan işe ve kişiye uygun KKD kullanılmaması</t>
  </si>
  <si>
    <t>Saha kontrolleriyle çalışanların KKD kullanımı konusunda bilinç sağlamakta, gerekli durumlarda ek eğitim verilmelidir. Risk değerlendirmesi yapılarak KKD seçimi ve temini yapılmalıdır.</t>
  </si>
  <si>
    <t>Kişisel koruyucu donanımların ve/veya parçalarının uygun normlarda ve CE standartlarında olmaması</t>
  </si>
  <si>
    <t>Uygunsuz ekipmanın kullanılması sonucu kaza</t>
  </si>
  <si>
    <t>Ulusal ve uluslar arası standartları belirten, kullanım talimatları üretici firmadan temin edilmelidir.</t>
  </si>
  <si>
    <t>Kulak koruyucuları kullanmama</t>
  </si>
  <si>
    <t>İşitme Kaybı</t>
  </si>
  <si>
    <t>Sağlığın bozulması, yaralanma ,stres</t>
  </si>
  <si>
    <t>Şantiye sahası sınırları içerinde ve projeyle ilgili çalışmalarda yapılan işe uygun kulak koruyucu donanımlar kullanılmalıdır. Hasarlı donanımlar kullanılmamalıdır.
Bu donanımlar 
EN 352 - 1 kulaklıklar
EN 352 - 2 kulak tıkaçları
EN 352 - 3 kulaklıklı baretler
standartında ve CE belgeli olmalıdır.
Yürütülen çalışmalarda gürültü ölçümleri yapılmalı ve 85 dB (A) ve üstü ses seviyesinde mutlaka kullanılmalıdır. 87 dB (A) seviyesini geçmeyecek donanımlar kullanılmalıdır</t>
  </si>
  <si>
    <t>Göz yüz koruyucuları kullanmama</t>
  </si>
  <si>
    <t xml:space="preserve">Yaralanma  </t>
  </si>
  <si>
    <t>Sağlığın bozulması</t>
  </si>
  <si>
    <t>ACİL DURUMLAR</t>
  </si>
  <si>
    <t>Acil durum planlama eksikliği</t>
  </si>
  <si>
    <t>Acil durum anında yapılacakların bilinmemesi</t>
  </si>
  <si>
    <t>Yasal mevzuatta belirtilen sayılarda acil durum ekipleri oluşturulmalı, eğitimleri aldırılmalı, müdahale planlaması yapılmalı.</t>
  </si>
  <si>
    <t>İlkyardım müdahalesi eksikliği.</t>
  </si>
  <si>
    <t>İş kazası durumunda bilgisiz kişilerin müdahale etmesi</t>
  </si>
  <si>
    <t>Yangına müdahale eksikliği</t>
  </si>
  <si>
    <t>Yangına müdahale yapılamaması</t>
  </si>
  <si>
    <t>Yangın eğitimi almış personelin bulunduğu söndürme ekibi oluşturularak ve ekipler liste halinde asılarak duyurulmalı. Tatbikatlkar yapılmalı.</t>
  </si>
  <si>
    <t>Yanık</t>
  </si>
  <si>
    <t>Tek kişi 25 kg üzerindeki malzemeleri kaldırmamalı. Taşıma işlerinde öncelikli iş makine ve ekipmanları kullanılmalı.</t>
  </si>
  <si>
    <t>BİLGİLENDİRME VE EĞİTİM</t>
  </si>
  <si>
    <t>Yeni işe başlayan personelin sahanın genel tehlikelerinden haberdar olmaması.</t>
  </si>
  <si>
    <t>İş kazaları</t>
  </si>
  <si>
    <t>İkaz ve uyarı levhalarının olmaması.</t>
  </si>
  <si>
    <t>Yasal ve yapılan işlerle ilgili eğitimlerin verilmemesi</t>
  </si>
  <si>
    <t>Eğitim eksikliği riskleri görememe</t>
  </si>
  <si>
    <t>Yasal ve yapılan işlerle ilgili ek eğitimler tüm çalışanlara verilmeli. Güncelliğinin ve kalıcılığının sağlanması</t>
  </si>
  <si>
    <t>YEMEKHANE VE EKLENTİLERİ</t>
  </si>
  <si>
    <t>FİZİKSEL KOŞULLAR</t>
  </si>
  <si>
    <t>sağlığın bozulması</t>
  </si>
  <si>
    <t xml:space="preserve">Tuvaletler ve üretim alanının uygun konumlandırılmamış olması </t>
  </si>
  <si>
    <t>Bulaşıcı hastalık</t>
  </si>
  <si>
    <t xml:space="preserve">TEHLİKE BELİRLEME VE RİSK DEĞERLENDİRME ANALİZİ  </t>
  </si>
  <si>
    <t>İŞVEREN / İŞVEREN VEKİLİ</t>
  </si>
  <si>
    <t>İŞ GÜVENLİĞİ UZMANI</t>
  </si>
  <si>
    <t>İŞYERİ HEKİMİ</t>
  </si>
  <si>
    <t>ÇALIŞAN TEMSİLCİSİ</t>
  </si>
  <si>
    <t>GEÇERLİLİK SÜRESİ:</t>
  </si>
  <si>
    <t>SGK NO:</t>
  </si>
  <si>
    <t>DESTEK ELEMANI</t>
  </si>
  <si>
    <t>REVİZYON NO:</t>
  </si>
  <si>
    <t>REVİZYON TARİHİ:</t>
  </si>
  <si>
    <t>Standarda ve yapılacak işe uygun kaynak makinesi seçilmemesi</t>
  </si>
  <si>
    <t>İş kazası, patlama, yangın</t>
  </si>
  <si>
    <t>Özellikle kapalı alanda yapılacak kaynak işlerinde bir gaz ölçüm cihazı bulundurulmalı ve havadaki duman yoğunluğunun metreküpte yirmi miligram değerini geçmemesi sağlanmalı, kapalı alanların havalandırma sistemleri uygun olmalı ve sürekli kontrol edilmelidir. Kaynak yapılan kapalı alanlarda ortam aspiratörler ile havalandırılmalıdır.</t>
  </si>
  <si>
    <t>Yangın, yaralanma</t>
  </si>
  <si>
    <t>Gövde koruyucuları kullanmama</t>
  </si>
  <si>
    <t>Tuvaletlerin gıdaların işlendiği yerlerden ayrı ve üretim alanına direk açılmaması gerekmektedir</t>
  </si>
  <si>
    <t>RİSK TANIMI</t>
  </si>
  <si>
    <t>FİRMA LOGOSU</t>
  </si>
  <si>
    <t>TEHLİKE SINIFI:</t>
  </si>
  <si>
    <t>Çok tehlikeli</t>
  </si>
  <si>
    <t>Tehlikeli</t>
  </si>
  <si>
    <t>Az tehlikeli</t>
  </si>
  <si>
    <t>DÜZENLENDİĞİ TARİH:</t>
  </si>
  <si>
    <t>Trafik kazası</t>
  </si>
  <si>
    <t>Motorlu taşıt kullanımı</t>
  </si>
  <si>
    <t>Araç kullanan çalışanların araç sınıfına uygun ehliyeti olmalıdır, araçların periyodik bakımları düzenli olarak yapılmalıdır. Araç kullanma talimatı hazırlanarak ilgili çalışanlara imzalatılmalıdır. Araçlarda yangın tüpü, ilkyardım seti bulunmalıdır. Araçlar trafik kurallarına uygun olarak kullanılmalı ve hız limitlerine uyulmalıdır.</t>
  </si>
  <si>
    <t>Fabrika Müdürü</t>
  </si>
  <si>
    <t>Emniyetsiz yükleme, boşaltma yapılması</t>
  </si>
  <si>
    <t>Çalışanlar</t>
  </si>
  <si>
    <t>Şirket aracı ile göreve giden çalışanlar</t>
  </si>
  <si>
    <t>Acil durumlar</t>
  </si>
  <si>
    <t>Hızlı tahliye yapılamaması</t>
  </si>
  <si>
    <t>Çalışanlar, ziyaretçiler</t>
  </si>
  <si>
    <t>Acil çıkış kapılarının önü açık olmalı, yürüme yollarında herhangi bir malzeme vb. bulunmamalı, acil çıkış yön levhaları görünür yerlerde ve yeterli miktarda olmalıdır.</t>
  </si>
  <si>
    <t>Yaralanma, yanık, ölüm</t>
  </si>
  <si>
    <t>Malzemelerin araçlara yüklenmesi ya da boşaltılması sırasında gerekli önlemler alınmalıdır, 25 kg.dan ağır malzemeler elle kalıdırılamamalı kaldırma araçları kullanılmalıdır. KKD kullanılmalıdır.</t>
  </si>
  <si>
    <t>Yükseklik</t>
  </si>
  <si>
    <t>Yaralanma, sakatlanma, ölüm</t>
  </si>
  <si>
    <t>Asma kat kenar boşlukları 100 cm. yüksekliğinde ve en az 125 kg. yüke karşı mukavemetli korkuluk ile kapatılmalıdır.</t>
  </si>
  <si>
    <t>KARACALAR MAK. DÖKÜM SAN. TİC. LTD. ŞTİ.</t>
  </si>
  <si>
    <t>2 2410 1 1 1005665 18 11 76 0</t>
  </si>
  <si>
    <t>Elektrik tesisatının topraklama testlerinin yapılmaması</t>
  </si>
  <si>
    <t>Elektrik tesisatının topraklama ölçümleri yıllık olarak yapılmalıdır.</t>
  </si>
  <si>
    <t>Forklift çarpması</t>
  </si>
  <si>
    <t>Forklift hareketi</t>
  </si>
  <si>
    <t>Forklift kullanan personelin operatör belgesi olmalıdır. Forkliftte geri vites sesli ve ışıklı ikaz sistemi olmalıdır. Geri görüş aynası bulunmalıdır. Emniyet kemeri ve yangın söndürme cihazı olmalıdır. Forkliftin periyodik bakımları yapılmalıdır. Dizel motorlu forkliftlerde egzost filtresi olmalıdır. Forklift operatörü forklifti kullanma talimatına uygun olarak kullanmalıdır.</t>
  </si>
  <si>
    <t>Tüm elektrik kablolarında enerji varmış gibi kabul edilmeli, direkt müdahale edilmeden önce elektrik kesilmelidir. Uygun kontrol kalemleri ile enerji durumu kontrol edilmeli, enerji altında çalışma gerçekleştirilmemelidir. Etiketleme kilitleme prosedürü uygulanmalıdır. Elektrik ana panosunda 300mA tali panolarda 30mA lik kaçak akım rölesi bulunmalıdır.</t>
  </si>
  <si>
    <t>Toz maskesi kullanmama</t>
  </si>
  <si>
    <t>Sağlığın bozulması, kalıcı meslek hastalığı</t>
  </si>
  <si>
    <t>Çalışma yapılırken daima maske ile çalışma yapılmalıdır. Maskeler EN 149 standartında ve CE belgeli olmalıdır. FFP1 veya FFP2 özellikte olmalıdır.</t>
  </si>
  <si>
    <t>Fabrika sahası sınırları içerisindeki  çalışmalarda ayak koruyucu donanımlar (taban ve burun korumalı) kullanılmalıdır. Hasarlı donanımlar kullanılmamalıdır.
Bu donanımlar EN 345 standartında (200J) ve CE belgeli olmalıdır. 
Hava koşullarına göre ayak sağlığını bozmayacak yazlık ya da kışlık ayakkabılar kullanılmalıdır.</t>
  </si>
  <si>
    <t>İş ayakkabısı kullanmama</t>
  </si>
  <si>
    <t>Yaralanma, sakatlanma</t>
  </si>
  <si>
    <t>Yaralanma, yanık</t>
  </si>
  <si>
    <t>Koruyucu gözlük kullanmama</t>
  </si>
  <si>
    <t xml:space="preserve">Filitrelenmiş gözlükler kullanılmalıdır. </t>
  </si>
  <si>
    <t>Deri önlük  ve eldiven kullanmama</t>
  </si>
  <si>
    <t>Isıya dayanıklı iş elbisesi kullanmama</t>
  </si>
  <si>
    <t>Basınçı gaz tüpleri</t>
  </si>
  <si>
    <t>Tüpün patlaması</t>
  </si>
  <si>
    <t xml:space="preserve">Deri önlük ve eldiven kullanmadan çalışma yapılmamalıdır. Eldivenler kevler malzemeden yapılmış ya da ağır deri içeren ön kolu kapsayan özellikte olmalıdır.  </t>
  </si>
  <si>
    <t>Isıya dayanıklı malzemeden yapılmış iş elbisesi giyilerek çalışma yapılmalıdır. İş pantolonları ön bacak kısmını koruyucu cinsten yapılmalıdır. Giyilen elbise ayağın üst kısmını koruyacak şekilde olmalıdır.</t>
  </si>
  <si>
    <t xml:space="preserve">Ortamda toz </t>
  </si>
  <si>
    <t xml:space="preserve">Basınçlı gaz tüplerinin hortum ve bağlantıları kontrol edilmeli, hasarlı olanlar servis dışı bırakılmalı. Bağlantılarda standart kelepçe kullanılmalı (en az 2 adet). Saha gözetimi tüm teknik personel tarafından etkin olarak yapılmalıdır. Basınçlı tüpler taşıma arabası ile ve zincirle bağlanmış olarak taşınmalı, yanıcı ve yakıcı tüplerde geri tepme emniyet ventili bulunmalıdır. Basınçlı tüpler fabrika dışında hava alan bir yerde depolama alanında muhafaza edilmeli ve yanıcı ve yakıcı gaz içeren tüpler ayrı olarak depolanmalıdır. </t>
  </si>
  <si>
    <t>Fabrikada ortam toz ölçümü yapılarak durum tespiti yapılmalıdır. Sonuç raporuna göre öncelikle kaynağında yok etme yöntemi, bunun mümkün olmadığı durumlarda uygun özelliklerdeki KKD'ler ile maruziyet önlenmelidir.</t>
  </si>
  <si>
    <t>Termal konfor</t>
  </si>
  <si>
    <t>Gaza maruziyet</t>
  </si>
  <si>
    <t>Tavan vinçi</t>
  </si>
  <si>
    <t>Sabotaj</t>
  </si>
  <si>
    <t>Model yapımı</t>
  </si>
  <si>
    <t>Karbondioksit kullanımı</t>
  </si>
  <si>
    <t>Doku nekrozu</t>
  </si>
  <si>
    <t>Soğuğa maruz kalma</t>
  </si>
  <si>
    <t>Yıldırım düşmesi</t>
  </si>
  <si>
    <t>Yıldırıma bağlı elektrik çaprması</t>
  </si>
  <si>
    <t>Paratoner tesisatı bulunmalı ve paratonerin yıllık periyodik kontrolleri yapılmalıdır.</t>
  </si>
  <si>
    <t>Yetersiz aydınlatma</t>
  </si>
  <si>
    <t>Fabrika ortam aydınlatma ölçümleri yapılmalı ve sonuç raporunda aydınlatmanın yetersiz olduğu bölümlerde ilave aydınlatma elemanları kullanılarak aydınlatma seviyesi yeterli düzeye çıkartılmalıdır.</t>
  </si>
  <si>
    <t>Meslek hastalığına yakalanma</t>
  </si>
  <si>
    <t>İş konsantrasyonunun düşmesi nedeniyle iş kazası oluşması</t>
  </si>
  <si>
    <t>Elektrik enerjisi</t>
  </si>
  <si>
    <t>FABRİKA</t>
  </si>
  <si>
    <t>Ortam gaz ölçümleri yapılarak mevcut durum tespit edilmeli ve gerekiyorsa buna yönelik olarak öncelikle kaynağında giderme, bu mümkün olmuyorsa çalışanları uygun KKD ile koruma uygulaması yapılmalıdır.</t>
  </si>
  <si>
    <t>Ortam termal konfor ölçümleri yapılarak mevcut durum tespit edilmeli ve gerekli önlemler alınmalıdır.</t>
  </si>
  <si>
    <t>Kaldırma sırasında malzeme düşmesi</t>
  </si>
  <si>
    <t>Çalışsanlar</t>
  </si>
  <si>
    <t>Ağır yük kaldırılması</t>
  </si>
  <si>
    <t>Malzemenin ayağa düşmesi</t>
  </si>
  <si>
    <t>Kas iskelet sisteminde meydana gelecek sakatlanmalar</t>
  </si>
  <si>
    <t>Travmalar, omurga rahatsızlıklar</t>
  </si>
  <si>
    <t>Uygun KKD kullanılarak çalışma yapılmalıdır. Karbondioksit gazıyla ellerin direk temas etmesi önlenmelidir.</t>
  </si>
  <si>
    <t>Haşerat sokması</t>
  </si>
  <si>
    <t>Zehirlenme, hastalanma</t>
  </si>
  <si>
    <t>Fabrika bahçesindeki yeşil alan ilkbahar/yaz aylarında zararlı haşerata karşı ilaçlanmalıdır.</t>
  </si>
  <si>
    <t>Zehirlenme, hastalanma, alerjik reaksiyon, anafilaktik şok</t>
  </si>
  <si>
    <t>Fabrika bahçesindeki yeşil alanda bulunabilecek insektalar (haşeratlar)</t>
  </si>
  <si>
    <t>Fabrikada bulunabilecek rodentalar (Fare, sıçan vb. kemirgenler)</t>
  </si>
  <si>
    <t>Fare ısırması</t>
  </si>
  <si>
    <t>Bulaşıcı enfektif hastalıklar</t>
  </si>
  <si>
    <t>Fabrika ve çevresi düzenli periyotlarla rodentisit ilaçlarla ilaçlanmalıdır.</t>
  </si>
  <si>
    <t>Uzuv sıkışması</t>
  </si>
  <si>
    <t>Doku hasarı, organ kaybı</t>
  </si>
  <si>
    <t>Maça yapımı</t>
  </si>
  <si>
    <t>Kalıp kumu hazırlama</t>
  </si>
  <si>
    <t>Preste ve yerde kalıplama</t>
  </si>
  <si>
    <t>Metal ergitme</t>
  </si>
  <si>
    <t>Yanık, organ kaybı</t>
  </si>
  <si>
    <t>Potadan ergimiş metalin dökülmesi</t>
  </si>
  <si>
    <t>Sıvı metal sıçraması</t>
  </si>
  <si>
    <t>Alaşımlama</t>
  </si>
  <si>
    <t>Yanma</t>
  </si>
  <si>
    <t>Standartlara uygun koruyucu donanımlar kullanılmalı ve KKD'sız çalışma yapılmamalıdır.</t>
  </si>
  <si>
    <t>Kaynak ışınlarına çıplak gözle bakma</t>
  </si>
  <si>
    <t>Görme kayıpları</t>
  </si>
  <si>
    <t>Kaynak gazlarının solunması</t>
  </si>
  <si>
    <t>Kaynak ışığının gözleri alması</t>
  </si>
  <si>
    <t>Kaynak gazı zehirlenmesi</t>
  </si>
  <si>
    <t>Kompresör tankının patlaması</t>
  </si>
  <si>
    <t>Kompresör fabrika dışında betondan yapılmış özel bir bölmede bulunmalıdır. Kompresörün periyodik bakımları yapılarak kayıt altına alınmalıdır.</t>
  </si>
  <si>
    <t>Parça sıçraması</t>
  </si>
  <si>
    <t>Sıçrayan parçaların vücuda gelmesi</t>
  </si>
  <si>
    <t>Makineye uzuv sıkışması</t>
  </si>
  <si>
    <t>Hareketli parçalar</t>
  </si>
  <si>
    <t>Yaralanma, organ kaybı</t>
  </si>
  <si>
    <t>WC, Lavabo, duşlarda hijyen eksikliği</t>
  </si>
  <si>
    <t>Kontaminasyona maruz kalma</t>
  </si>
  <si>
    <t xml:space="preserve">WC, Lavabo ve duşlar uygun temizlik malzemeleri ile periyodik olarak temizlenmeli ve temizlik faaliyetleri kayıt altına alınmalıdır. </t>
  </si>
  <si>
    <t>Mutfak hijyenindeki eksiklikler</t>
  </si>
  <si>
    <t>Mutfakta hijyen kurallarına uygun olarak faaliyetler yapılmalı ve ekipmanlar uygun temizlik maddeleri ile periyodik olarak temizlenmelidir.</t>
  </si>
  <si>
    <t>Bakım sırasında bakımı yapılan elektrikli aletlerin elektrik enerjisinin kesilmemesi</t>
  </si>
  <si>
    <t xml:space="preserve">Elektrikli aletlerin bakım faaliyetleri sırasında elektrik enerjisi kesilmeli ve bu şekilde bakım yapılmalıdır. </t>
  </si>
  <si>
    <t>Yangına karşı gerekli koruyucu önlemler alınmalıdır, yeterli miktarda ve uygun özellikte yangın söndürme cihazları fabrikada gerekli alanlara asılmalı ve acil durum krokisi fabrikada görülecek bir yere asılmalıdır.  Acil durum ekipleri oluşturulmalıdır. İlkyardımcı sertifikası olan personel yoksa yeterli sayıda çalışana ilkyardımcı sertifikası aldırılmalıdır.</t>
  </si>
  <si>
    <t>Deprem</t>
  </si>
  <si>
    <t>Binanın yıkılması ile göçük altında kalma</t>
  </si>
  <si>
    <t>Acil durum tatbikatında deprem senaryosu da uygulanmalıdır.</t>
  </si>
  <si>
    <t>Fabrika çevre emniyeti alınmaldır. Geçe bekçi tarafından devriye uygulaması yapılmalıdır.</t>
  </si>
  <si>
    <t>Sağlık taramalarının yapılmaması (Dörtlü sağlık taramaları)</t>
  </si>
  <si>
    <t>Sağlık sorunlarının tespit edilememesi sonucu iş kazası olması, meslek hastalığına yakalanma</t>
  </si>
  <si>
    <t>Yaralanma, hastalanma, iş kazası</t>
  </si>
  <si>
    <t>İşe girişlerde mutlaka gerekli sağlık taramaları yapılmalı ve işyeri hekimi muayenesi sonucunda "ÇALIŞABİLİR" raporu verilenler işe başlatılmalıdır.</t>
  </si>
  <si>
    <t>TAŞIMA</t>
  </si>
  <si>
    <t>Bobcat kullanımı</t>
  </si>
  <si>
    <t>İnsana çarpma sonucu kazaya maruz kalma</t>
  </si>
  <si>
    <t>Bobcat'i uygun operatörlük belgesine sahip kişi / kişiler kullanmalıdır. Bobcat'in periyodik bakımları yapılarak kayıt altında tutulmalıdır. Geri vites ikaz ışığı ve sesli uyarı sistemi çalışmalıdır. Geri görüş aynası bulunmalıdır. Operatör hız limitlerine uymalıdır.</t>
  </si>
  <si>
    <t>Fabrikada yürütülecek elektrik çalışmaları, bu işin eğitimini almış ve bunu belgeler ile kanıtlayabilen, atanmış kişiler vasıtası ile yürütülmelidir.</t>
  </si>
  <si>
    <t>Saha kullanılacak kaynak makinelerinin standarda uygunluk belgeleri olmalı ve saklanmalıdır. Kaynak makinesi ve kaynak türü yapılacak işe en uygun olacak şekilde seçilmelidir.</t>
  </si>
  <si>
    <t>Maddi hasar, yaralanma</t>
  </si>
  <si>
    <t>Basınçlı gaz tüplerinin manometrelerinin çalışır vaziyette olması kontrol edilmelidir.</t>
  </si>
  <si>
    <t>Sağlığın bozulması, yaralanma</t>
  </si>
  <si>
    <t>Fabrika sahası sınırları içerinde ve projeyle ilgili çalışmalarda göz yüz koruyucu donanımlar kullanılmalıdır. Hasarlı donanımlar kullanılmamalıdır.
Kesme, delme gibi çapak çıkaran çalışmalarda yüz siperleri kullanılmalıdır.
Genel özellikleri EN 397 
Kaynak filtreli EN 169
Ultraviyole filtreli EN 170
İnfrared filtreli EN 171
Kaynak siperlikleri - başlıkları EN 175
Elektronik kaynak başlıkları EN 379 standartında ve CE belgeli olmalıd</t>
  </si>
  <si>
    <t>Fabrika sahası sınırları içerinde ve projeyle ilgili çalışmalarda gövde koruyucu donanımlar kullanılmalıdır. Hasarlı donanımlar kullanılmamalıdır. Hava koşullarına göre uygun donanımlar temin edilmelidir.
EN 340 genel iş elbisesi
EN 343 yağmurluk
EN 465 kimyasal koruyucu
EN 471 reflektif işaretli elbise
EN 469 - EN 531 ısı ve alevden koruyucu donanımlar
EN 863 makinelerde (delinmelere, kesilmelere vb.) koruma sağlayan elbiseler
standartında ve CE belgeli olmalıdır.</t>
  </si>
  <si>
    <t>Fabrikada sigara içilmemesi ve ısı kaynaklarının kontrolü.</t>
  </si>
  <si>
    <t>Çalışan sayısına orantılı olarak sertifikalı ilkyardım personeli bulundurmalıdır.</t>
  </si>
  <si>
    <t>Fabrikada görünür yerlere ikaz işaretlerinin yerleştirilmesi.Sürekli kontrol edilerek deforme olan kısımların yenilenmesi ve yeni çalışma alanlarının levhalandırılması.</t>
  </si>
  <si>
    <t>Çalışanlara işe başlamadan önce İSG İşe Giriş Eğitimi verilmesi. İşe giriş eğitimlerine ilave olarak destekleyici teknik eğitimlerin verilmesi.</t>
  </si>
  <si>
    <t>Yanık, organ kaybı, ölüm</t>
  </si>
  <si>
    <t>Tek kişi 25 kg üzerindeki malzemeleri kaldırmamalı. Taşıma işlerinde öncelikli iş makineleri ve kaldırma ekipmanları kullanılmalıdır</t>
  </si>
  <si>
    <t>Tek kişi 25 kg üzerindeki malzemeleri kaldırmamalı. Taşıma işlerinde öncelikli iş makine ve ekipmanları kullanılmalıdır.</t>
  </si>
  <si>
    <t>KARAYOLU ULAŞIMI</t>
  </si>
  <si>
    <t>FORKLİFT İLE MALZEME TAŞINMASI</t>
  </si>
  <si>
    <t>KKD'SİZ ÇALIŞMA</t>
  </si>
  <si>
    <t>BASINÇLI GAZ TÜPLERİ İLE ÇALIŞMA</t>
  </si>
  <si>
    <t>KOMPRESÖR KULLANIMI</t>
  </si>
  <si>
    <t>TAMİR VE BAKIM FAALİYETLERİ</t>
  </si>
  <si>
    <t>YÜKLEME BOŞALTMA FAALİYETLERİ</t>
  </si>
  <si>
    <t>ELLE KALDIRMA İŞLERİ</t>
  </si>
  <si>
    <t>MEKANİK TESTLER</t>
  </si>
  <si>
    <t>İDARİ FAALİYETLER</t>
  </si>
  <si>
    <t>MODEL YAPIMI</t>
  </si>
  <si>
    <t>Ocaklara hurda alma (Yükleme)</t>
  </si>
  <si>
    <t>Ocak içinde patlama ve patlamadan etkilenme</t>
  </si>
  <si>
    <t>Ocak içine verilen hurdaların kuru olmasına dikkat edilmelidir.  Gerekirse malzemeler ön kurutmaya tabii tutulmalıdır.</t>
  </si>
  <si>
    <t>Çalışanlara kişisel koruyucu donanım verilmelidir, eksiksiz bir şekilde kullanılması sıkı takip edilmelidir. Bu KKD'ler başın korunabilmesi için metal baret, yüz siperliği (Koyu renkli olması tercih edilmelidir.) Yanmaz eldiven, çelik burunlu ayakkabı, yanmaz malzemeden imal edilmiş iş elbisesi, uygun özellikte toz maskesi gibi malzemelerdir.</t>
  </si>
  <si>
    <t>Ocaklara hurda malzeme taşıma</t>
  </si>
  <si>
    <t>Hurdaların çalışanların üzerine düşmesi</t>
  </si>
  <si>
    <t>Çalışanlar asılı yükün altında bulunmamalıdır. Kaldırma araçlarının 3 ayda bir periyodik kontrolleri yapılmalıdır. Malzemelerin taşınması ve yüklenmesi sırasında sesli ikaz sistemi çalışır vaziyette olmalıdır. Çalışanlara tetanoz aşısı yapılmalıdır.</t>
  </si>
  <si>
    <t>ELEKTRİK İÇ TESİSLERİ YÖNETMELİĞİ  Resmi Gazete Tarihi: 04.11.1984 Resmi Gazete Sayısı: 18565</t>
  </si>
  <si>
    <t>6331 SAYILI İŞ SAĞLIĞI VE GÜVENLİĞİ KANUNU
Resmi Gazete Tarihi: 30 Haziran 2012 CUMARTESİ</t>
  </si>
  <si>
    <t>6332 SAYILI İŞ SAĞLIĞI VE GÜVENLİĞİ KANUNU
Resmi Gazete Tarihi: 30 Haziran 2012 CUMARTESİ</t>
  </si>
  <si>
    <t>KİŞİSEL KORUYUCU DONANIMLARIN İŞYERLERİNDE
KULLANILMASI HAKKINDA YÖNETMELİK
Resmi Gazete Tarihi: 2 Temmuz 2013 SALI</t>
  </si>
  <si>
    <t>İŞ EKİPMANLARININ KULLANIMINDA SAĞLIK VE
GÜVENLİK ŞARTLARI YÖNETMELİĞİ
Resmi Gazete Tarihi: 25 Nisan 2013  PERŞEMBE</t>
  </si>
  <si>
    <t>İŞYERİ BİNA VE EKLENTİLERİNDE ALINACAK SAĞLIK VE GÜVENLİK ÖNLEMLERİNE İLİŞKİN YÖNETMELİK 
Resmi Gazete Tarihi: 17.07.2013/28710</t>
  </si>
  <si>
    <t>İŞYERİ HEKİMİ VE DİĞER SAĞLIK PERSONELİNİN GÖREV, YETKİ,
SORUMLULUK VE EĞİTİMLERİ HAKKINDA YÖNETMELİK
Resmi Gazete Tarihi: 18 Aralık 2014  PERŞEMBE</t>
  </si>
  <si>
    <t>HALK SAĞLIĞI ALANINDA HAŞERELERE KARŞI İLAÇLAMA USUL VE ESASLARI HAKKINDA YÖNETMELİK</t>
  </si>
  <si>
    <t>BASINÇLI EKİPMANLAR YÖNETMELİĞİ
Resmi Gazete Tarihi: 22 Ocak 2007 PAZARTESİ</t>
  </si>
  <si>
    <t>BİNALARIN YANGINDAN KORUNMASI HAKKINDA YÖNETMELİK 
Resmi Gazete Tarihi: 27.11.2007</t>
  </si>
  <si>
    <t>İŞYERLERİNDE ACİL DURUMLAR HAKKINDA YÖNETMELİK Resmi Gazete Tarihi: 18 Haziran 2013  SALI
BİNALARIN YANGINDAN KORUNMASI HAKKINDA YÖNETMELİK  Resmi Gazete Tarihi: 19 Aralık 2007 ÇARŞAMBA</t>
  </si>
  <si>
    <t>SAĞLIK VE GÜVENLİK İŞARETLERİ YÖNETMELİĞİ 
Resmi Gazete Tarihi: 11 Eylül 2013  ÇARŞAMBA</t>
  </si>
  <si>
    <t xml:space="preserve">İŞYERLERİNDE ACİL DURUMLAR HAKKINDA YÖNETMELİK Resmi Gazete Tarihi: 18 Haziran 2013  SALI
</t>
  </si>
  <si>
    <t>İLGİLİ MEVZUATLAR</t>
  </si>
  <si>
    <t>İMALAT İŞLERİ</t>
  </si>
  <si>
    <t>FABRİKA BAHÇESİNDEKİ FAALİYETLER</t>
  </si>
  <si>
    <t>SAĞLIK GÖZETİMİ</t>
  </si>
  <si>
    <t>BASINÇLI GAZ TÜPLERİ</t>
  </si>
  <si>
    <t>Basınçlı gaz tüplerinin uygunsuz depolanması</t>
  </si>
  <si>
    <t>Basınçlı gaz tüpleri fabrika dışında hava alabilen bir yerde türlerine göre ayrı ayrı depolanmalıdır. Tüpler depo alanında devrilmeye karşı zincirle bağlanmalıdır.</t>
  </si>
  <si>
    <t>ADRES: İlker Mah. Samsun Yolu No:18 (Samsun Yolu Üzeri 1.Km) Atkaracalar / ÇANKIRI           Telefon: 0376 712 11 86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</si>
</sst>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0"/>
      <name val="Arial"/>
      <charset val="162"/>
    </font>
    <font>
      <sz val="10"/>
      <name val="Arial"/>
      <family val="2"/>
      <charset val="162"/>
    </font>
    <font>
      <sz val="8"/>
      <name val="Arial"/>
      <family val="2"/>
      <charset val="162"/>
    </font>
    <font>
      <b/>
      <sz val="8"/>
      <name val="Arial"/>
      <family val="2"/>
      <charset val="162"/>
    </font>
    <font>
      <sz val="10"/>
      <name val="Arial Tur"/>
      <charset val="162"/>
    </font>
    <font>
      <b/>
      <sz val="12"/>
      <color theme="0"/>
      <name val="Segoe UI"/>
      <family val="2"/>
      <charset val="162"/>
    </font>
    <font>
      <b/>
      <sz val="11"/>
      <color theme="0"/>
      <name val="Segoe UI"/>
      <family val="2"/>
      <charset val="162"/>
    </font>
    <font>
      <b/>
      <sz val="10"/>
      <name val="Segoe UI"/>
      <family val="2"/>
      <charset val="162"/>
    </font>
    <font>
      <b/>
      <sz val="8"/>
      <name val="Segoe UI"/>
      <family val="2"/>
      <charset val="162"/>
    </font>
    <font>
      <sz val="8"/>
      <name val="Segoe UI"/>
      <family val="2"/>
      <charset val="162"/>
    </font>
    <font>
      <b/>
      <sz val="12"/>
      <name val="Segoe UI"/>
      <family val="2"/>
      <charset val="162"/>
    </font>
    <font>
      <b/>
      <sz val="14"/>
      <name val="Segoe UI"/>
      <family val="2"/>
      <charset val="162"/>
    </font>
    <font>
      <b/>
      <sz val="16"/>
      <name val="Segoe UI"/>
      <family val="2"/>
      <charset val="162"/>
    </font>
    <font>
      <sz val="14"/>
      <name val="Arial"/>
      <family val="2"/>
      <charset val="162"/>
    </font>
    <font>
      <b/>
      <sz val="13"/>
      <name val="Segoe UI"/>
      <family val="2"/>
      <charset val="162"/>
    </font>
    <font>
      <b/>
      <sz val="16"/>
      <color theme="0"/>
      <name val="Calibri"/>
      <family val="2"/>
      <charset val="162"/>
      <scheme val="minor"/>
    </font>
    <font>
      <b/>
      <sz val="14"/>
      <color theme="0"/>
      <name val="Calibri"/>
      <family val="2"/>
      <charset val="162"/>
      <scheme val="minor"/>
    </font>
    <font>
      <b/>
      <sz val="16"/>
      <color rgb="FFFF0000"/>
      <name val="Segoe UI"/>
      <family val="2"/>
      <charset val="162"/>
    </font>
    <font>
      <b/>
      <sz val="12"/>
      <color theme="0"/>
      <name val="Arial"/>
      <family val="2"/>
      <charset val="162"/>
    </font>
    <font>
      <b/>
      <sz val="14"/>
      <color theme="1"/>
      <name val="Segoe UI"/>
      <family val="2"/>
      <charset val="162"/>
    </font>
    <font>
      <b/>
      <sz val="20"/>
      <name val="Segoe UI"/>
      <family val="2"/>
      <charset val="162"/>
    </font>
    <font>
      <b/>
      <sz val="22"/>
      <name val="Segoe UI"/>
      <family val="2"/>
      <charset val="162"/>
    </font>
    <font>
      <b/>
      <sz val="12"/>
      <name val="Arial"/>
      <family val="2"/>
      <charset val="162"/>
    </font>
    <font>
      <b/>
      <sz val="20"/>
      <color theme="0"/>
      <name val="Segoe UI"/>
      <family val="2"/>
      <charset val="162"/>
    </font>
    <font>
      <b/>
      <sz val="22"/>
      <color theme="0"/>
      <name val="Segoe UI"/>
      <family val="2"/>
      <charset val="162"/>
    </font>
    <font>
      <b/>
      <sz val="28"/>
      <name val="Segoe UI"/>
      <family val="2"/>
      <charset val="162"/>
    </font>
    <font>
      <b/>
      <sz val="14"/>
      <color theme="1"/>
      <name val="Arial"/>
      <family val="2"/>
      <charset val="162"/>
    </font>
    <font>
      <b/>
      <sz val="14"/>
      <name val="Arial"/>
      <family val="2"/>
      <charset val="162"/>
    </font>
  </fonts>
  <fills count="9">
    <fill>
      <patternFill patternType="none"/>
    </fill>
    <fill>
      <patternFill patternType="gray125"/>
    </fill>
    <fill>
      <patternFill patternType="solid">
        <fgColor indexed="23"/>
        <bgColor indexed="64"/>
      </patternFill>
    </fill>
    <fill>
      <patternFill patternType="solid">
        <fgColor indexed="51"/>
        <bgColor indexed="64"/>
      </patternFill>
    </fill>
    <fill>
      <patternFill patternType="solid">
        <fgColor indexed="10"/>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5"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4" fillId="0" borderId="0"/>
    <xf numFmtId="0" fontId="1" fillId="0" borderId="0"/>
  </cellStyleXfs>
  <cellXfs count="135">
    <xf numFmtId="0" fontId="0" fillId="0" borderId="0" xfId="0"/>
    <xf numFmtId="0" fontId="2" fillId="0" borderId="0" xfId="0" applyFont="1" applyAlignment="1" applyProtection="1">
      <alignment wrapText="1" shrinkToFit="1"/>
      <protection locked="0"/>
    </xf>
    <xf numFmtId="0" fontId="2" fillId="0" borderId="0" xfId="0" applyFont="1" applyProtection="1">
      <protection locked="0"/>
    </xf>
    <xf numFmtId="0" fontId="7" fillId="4" borderId="1" xfId="1" applyFont="1" applyFill="1" applyBorder="1" applyAlignment="1" applyProtection="1">
      <alignment horizontal="center" vertical="center" textRotation="90" wrapText="1"/>
      <protection locked="0"/>
    </xf>
    <xf numFmtId="0" fontId="8" fillId="0" borderId="1" xfId="1" applyFont="1" applyFill="1" applyBorder="1" applyAlignment="1" applyProtection="1">
      <alignment horizontal="center" vertical="center" wrapText="1"/>
      <protection locked="0"/>
    </xf>
    <xf numFmtId="0" fontId="8" fillId="5" borderId="1" xfId="1" applyFont="1" applyFill="1" applyBorder="1" applyAlignment="1" applyProtection="1">
      <alignment horizontal="center" vertical="center" wrapText="1"/>
      <protection locked="0"/>
    </xf>
    <xf numFmtId="0" fontId="9" fillId="5" borderId="1" xfId="1" applyFont="1" applyFill="1" applyBorder="1" applyAlignment="1" applyProtection="1">
      <alignment horizontal="left" vertical="center" wrapText="1"/>
      <protection locked="0"/>
    </xf>
    <xf numFmtId="0" fontId="9" fillId="5" borderId="1" xfId="1" applyFont="1" applyFill="1" applyBorder="1" applyAlignment="1" applyProtection="1">
      <alignment horizontal="center" vertical="center" wrapText="1"/>
      <protection locked="0"/>
    </xf>
    <xf numFmtId="0" fontId="3" fillId="0" borderId="1" xfId="1" applyFont="1" applyFill="1" applyBorder="1" applyAlignment="1" applyProtection="1">
      <alignment horizontal="center" vertical="center" wrapText="1"/>
      <protection locked="0"/>
    </xf>
    <xf numFmtId="0" fontId="9" fillId="0" borderId="1" xfId="1" applyFont="1" applyBorder="1" applyAlignment="1" applyProtection="1">
      <alignment horizontal="left" vertical="center" wrapText="1"/>
      <protection locked="0"/>
    </xf>
    <xf numFmtId="0" fontId="2" fillId="0" borderId="0" xfId="2" applyFont="1" applyProtection="1">
      <protection locked="0"/>
    </xf>
    <xf numFmtId="0" fontId="2" fillId="0" borderId="7" xfId="2" applyFont="1" applyBorder="1" applyProtection="1">
      <protection locked="0"/>
    </xf>
    <xf numFmtId="0" fontId="9" fillId="0" borderId="1" xfId="1" applyFont="1" applyBorder="1" applyAlignment="1" applyProtection="1">
      <alignment vertical="center" wrapText="1"/>
      <protection locked="0"/>
    </xf>
    <xf numFmtId="0" fontId="2" fillId="0" borderId="0" xfId="2" applyFont="1" applyBorder="1" applyProtection="1">
      <protection locked="0"/>
    </xf>
    <xf numFmtId="0" fontId="9" fillId="0" borderId="1" xfId="0" applyFont="1" applyFill="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10" fillId="0" borderId="2" xfId="1" applyFont="1" applyBorder="1" applyAlignment="1" applyProtection="1">
      <alignment horizontal="center" vertical="center" wrapText="1"/>
      <protection locked="0"/>
    </xf>
    <xf numFmtId="0" fontId="3" fillId="0" borderId="3" xfId="1" applyFont="1" applyFill="1" applyBorder="1" applyAlignment="1" applyProtection="1">
      <alignment horizontal="center" vertical="center" wrapText="1"/>
      <protection locked="0"/>
    </xf>
    <xf numFmtId="0" fontId="8" fillId="5" borderId="3" xfId="1" applyFont="1" applyFill="1" applyBorder="1" applyAlignment="1" applyProtection="1">
      <alignment horizontal="center" vertical="center" wrapText="1"/>
      <protection locked="0"/>
    </xf>
    <xf numFmtId="0" fontId="9" fillId="5" borderId="2" xfId="0" applyFont="1" applyFill="1" applyBorder="1" applyAlignment="1" applyProtection="1">
      <alignment vertical="center" wrapText="1"/>
      <protection locked="0"/>
    </xf>
    <xf numFmtId="0" fontId="9" fillId="5" borderId="3" xfId="0" applyFont="1" applyFill="1" applyBorder="1" applyAlignment="1" applyProtection="1">
      <alignment horizontal="left" vertical="center" wrapText="1"/>
      <protection locked="0"/>
    </xf>
    <xf numFmtId="0" fontId="9" fillId="5" borderId="4" xfId="1" applyFont="1" applyFill="1" applyBorder="1" applyAlignment="1" applyProtection="1">
      <alignment horizontal="left" vertical="center" wrapText="1"/>
      <protection locked="0"/>
    </xf>
    <xf numFmtId="0" fontId="9" fillId="5" borderId="2" xfId="1" applyFont="1" applyFill="1" applyBorder="1" applyAlignment="1" applyProtection="1">
      <alignment horizontal="left" vertical="center" wrapText="1"/>
      <protection locked="0"/>
    </xf>
    <xf numFmtId="0" fontId="10" fillId="5" borderId="3" xfId="1" applyFont="1" applyFill="1" applyBorder="1" applyAlignment="1" applyProtection="1">
      <alignment horizontal="center" vertical="center" wrapText="1"/>
      <protection locked="0"/>
    </xf>
    <xf numFmtId="0" fontId="10" fillId="4" borderId="3" xfId="1" applyFont="1" applyFill="1" applyBorder="1" applyAlignment="1" applyProtection="1">
      <alignment horizontal="center" vertical="center" wrapText="1"/>
      <protection locked="0"/>
    </xf>
    <xf numFmtId="0" fontId="15" fillId="5" borderId="3" xfId="0" applyFont="1" applyFill="1" applyBorder="1" applyAlignment="1" applyProtection="1">
      <alignment horizontal="center" vertical="center" wrapText="1"/>
      <protection hidden="1"/>
    </xf>
    <xf numFmtId="0" fontId="9" fillId="0" borderId="4" xfId="1" applyFont="1" applyFill="1" applyBorder="1" applyAlignment="1" applyProtection="1">
      <alignment horizontal="left" vertical="center" wrapText="1"/>
      <protection locked="0"/>
    </xf>
    <xf numFmtId="0" fontId="9" fillId="5" borderId="3" xfId="1" applyFont="1" applyFill="1" applyBorder="1" applyAlignment="1" applyProtection="1">
      <alignment horizontal="left" vertical="center" wrapText="1"/>
      <protection locked="0"/>
    </xf>
    <xf numFmtId="0" fontId="9" fillId="5" borderId="4" xfId="1" applyFont="1" applyFill="1" applyBorder="1" applyAlignment="1" applyProtection="1">
      <alignment horizontal="center" vertical="center" wrapText="1"/>
      <protection locked="0"/>
    </xf>
    <xf numFmtId="14" fontId="7" fillId="5" borderId="2" xfId="1" applyNumberFormat="1" applyFont="1" applyFill="1" applyBorder="1" applyAlignment="1" applyProtection="1">
      <alignment horizontal="center" vertical="center" wrapText="1"/>
      <protection hidden="1"/>
    </xf>
    <xf numFmtId="0" fontId="10" fillId="6" borderId="3" xfId="1" applyFont="1" applyFill="1" applyBorder="1" applyAlignment="1" applyProtection="1">
      <alignment horizontal="center" vertical="center" wrapText="1"/>
      <protection locked="0"/>
    </xf>
    <xf numFmtId="0" fontId="11" fillId="5" borderId="1" xfId="1" applyFont="1" applyFill="1" applyBorder="1" applyAlignment="1" applyProtection="1">
      <alignment horizontal="center" vertical="center" wrapText="1"/>
      <protection locked="0"/>
    </xf>
    <xf numFmtId="0" fontId="11" fillId="0" borderId="1" xfId="1" applyFont="1" applyBorder="1" applyAlignment="1" applyProtection="1">
      <alignment horizontal="center" vertical="center" wrapText="1"/>
      <protection locked="0"/>
    </xf>
    <xf numFmtId="0" fontId="5" fillId="2" borderId="1" xfId="1" applyFont="1" applyFill="1" applyBorder="1" applyAlignment="1" applyProtection="1">
      <alignment horizontal="center" vertical="center" wrapText="1"/>
      <protection locked="0"/>
    </xf>
    <xf numFmtId="0" fontId="18" fillId="2" borderId="1" xfId="1" applyFont="1" applyFill="1" applyBorder="1" applyAlignment="1" applyProtection="1">
      <alignment horizontal="center" vertical="center" wrapText="1"/>
      <protection locked="0"/>
    </xf>
    <xf numFmtId="0" fontId="18" fillId="2" borderId="1" xfId="1" applyFont="1" applyFill="1" applyBorder="1" applyAlignment="1" applyProtection="1">
      <alignment horizontal="center" vertical="center" wrapText="1"/>
      <protection locked="0" hidden="1"/>
    </xf>
    <xf numFmtId="0" fontId="11" fillId="7" borderId="4" xfId="0" applyFont="1" applyFill="1" applyBorder="1" applyAlignment="1" applyProtection="1">
      <alignment horizontal="center" vertical="center"/>
      <protection locked="0"/>
    </xf>
    <xf numFmtId="0" fontId="11" fillId="8" borderId="1" xfId="0" applyFont="1" applyFill="1" applyBorder="1" applyAlignment="1" applyProtection="1">
      <alignment horizontal="right" vertical="center"/>
      <protection locked="0"/>
    </xf>
    <xf numFmtId="164" fontId="10" fillId="8" borderId="4" xfId="0" applyNumberFormat="1" applyFont="1" applyFill="1" applyBorder="1" applyAlignment="1" applyProtection="1">
      <alignment horizontal="center" vertical="center"/>
      <protection locked="0"/>
    </xf>
    <xf numFmtId="14" fontId="7" fillId="5" borderId="1" xfId="1" applyNumberFormat="1" applyFont="1" applyFill="1" applyBorder="1" applyAlignment="1" applyProtection="1">
      <alignment horizontal="center" vertical="center" wrapText="1"/>
    </xf>
    <xf numFmtId="0" fontId="16" fillId="5" borderId="1" xfId="0" applyFont="1" applyFill="1" applyBorder="1" applyAlignment="1" applyProtection="1">
      <alignment horizontal="center" vertical="center" wrapText="1"/>
    </xf>
    <xf numFmtId="0" fontId="11" fillId="6" borderId="1" xfId="1" applyFont="1" applyFill="1" applyBorder="1" applyAlignment="1" applyProtection="1">
      <alignment horizontal="center" vertical="center" wrapText="1"/>
    </xf>
    <xf numFmtId="0" fontId="11" fillId="5" borderId="1" xfId="1" applyFont="1" applyFill="1" applyBorder="1" applyAlignment="1" applyProtection="1">
      <alignment horizontal="center" vertical="center" wrapText="1"/>
    </xf>
    <xf numFmtId="0" fontId="11" fillId="7" borderId="1" xfId="0" applyFont="1" applyFill="1" applyBorder="1" applyAlignment="1" applyProtection="1">
      <alignment horizontal="center" vertical="center"/>
      <protection locked="0"/>
    </xf>
    <xf numFmtId="0" fontId="9" fillId="0" borderId="1" xfId="1" applyFont="1" applyFill="1" applyBorder="1" applyAlignment="1" applyProtection="1">
      <alignment horizontal="left" vertical="center" wrapText="1"/>
    </xf>
    <xf numFmtId="0" fontId="9" fillId="5" borderId="1" xfId="1" applyFont="1" applyFill="1" applyBorder="1" applyAlignment="1" applyProtection="1">
      <alignment horizontal="left" vertical="center" wrapText="1"/>
    </xf>
    <xf numFmtId="0" fontId="19" fillId="3" borderId="1" xfId="1" applyFont="1" applyFill="1" applyBorder="1" applyAlignment="1" applyProtection="1">
      <alignment horizontal="center" vertical="center" textRotation="90" wrapText="1"/>
      <protection locked="0"/>
    </xf>
    <xf numFmtId="0" fontId="22" fillId="0" borderId="1" xfId="0" applyFont="1" applyBorder="1" applyAlignment="1">
      <alignment horizontal="center" vertical="center"/>
    </xf>
    <xf numFmtId="0" fontId="20" fillId="5" borderId="1" xfId="1" applyFont="1" applyFill="1" applyBorder="1" applyAlignment="1" applyProtection="1">
      <alignment horizontal="center" vertical="center" wrapText="1"/>
      <protection locked="0"/>
    </xf>
    <xf numFmtId="0" fontId="20" fillId="5" borderId="1" xfId="1" applyFont="1" applyFill="1" applyBorder="1" applyAlignment="1" applyProtection="1">
      <alignment horizontal="center" vertical="center" wrapText="1"/>
    </xf>
    <xf numFmtId="0" fontId="20" fillId="4" borderId="1" xfId="1" applyFont="1" applyFill="1" applyBorder="1" applyAlignment="1" applyProtection="1">
      <alignment horizontal="center" vertical="center" wrapText="1"/>
    </xf>
    <xf numFmtId="14" fontId="21" fillId="0" borderId="1" xfId="0" applyNumberFormat="1" applyFont="1" applyBorder="1" applyAlignment="1" applyProtection="1">
      <alignment horizontal="center" vertical="center" wrapText="1" shrinkToFit="1"/>
      <protection locked="0"/>
    </xf>
    <xf numFmtId="14" fontId="21" fillId="0" borderId="1" xfId="0" applyNumberFormat="1" applyFont="1" applyBorder="1" applyAlignment="1" applyProtection="1">
      <alignment horizontal="center" vertical="center"/>
    </xf>
    <xf numFmtId="0" fontId="9" fillId="5" borderId="4" xfId="1" applyFont="1" applyFill="1" applyBorder="1" applyAlignment="1" applyProtection="1">
      <alignment horizontal="center" vertical="center" wrapText="1"/>
      <protection locked="0"/>
    </xf>
    <xf numFmtId="0" fontId="18" fillId="2" borderId="4" xfId="1" applyFont="1" applyFill="1" applyBorder="1" applyAlignment="1" applyProtection="1">
      <alignment horizontal="center" vertical="center" wrapText="1"/>
      <protection locked="0"/>
    </xf>
    <xf numFmtId="0" fontId="9" fillId="0" borderId="4" xfId="0" applyFont="1" applyBorder="1" applyAlignment="1">
      <alignment horizontal="center" vertical="center" wrapText="1"/>
    </xf>
    <xf numFmtId="0" fontId="9" fillId="5" borderId="2" xfId="1" applyFont="1" applyFill="1" applyBorder="1" applyAlignment="1" applyProtection="1">
      <alignment horizontal="center" vertical="center" wrapText="1"/>
      <protection locked="0"/>
    </xf>
    <xf numFmtId="0" fontId="9" fillId="5" borderId="4" xfId="1" applyFont="1" applyFill="1" applyBorder="1" applyAlignment="1" applyProtection="1">
      <alignment horizontal="center" vertical="center" wrapText="1"/>
      <protection locked="0"/>
    </xf>
    <xf numFmtId="0" fontId="9" fillId="0" borderId="2" xfId="1" applyFont="1" applyBorder="1" applyAlignment="1" applyProtection="1">
      <alignment horizontal="center" vertical="center" wrapText="1"/>
      <protection locked="0"/>
    </xf>
    <xf numFmtId="0" fontId="9" fillId="0" borderId="4" xfId="1" applyFont="1" applyBorder="1" applyAlignment="1" applyProtection="1">
      <alignment horizontal="center" vertical="center" wrapText="1"/>
      <protection locked="0"/>
    </xf>
    <xf numFmtId="0" fontId="9" fillId="0" borderId="2" xfId="1" applyFont="1" applyFill="1" applyBorder="1" applyAlignment="1" applyProtection="1">
      <alignment horizontal="center" vertical="center" wrapText="1"/>
      <protection locked="0"/>
    </xf>
    <xf numFmtId="0" fontId="9" fillId="0" borderId="4" xfId="1" applyFont="1" applyFill="1" applyBorder="1" applyAlignment="1" applyProtection="1">
      <alignment horizontal="center" vertical="center" wrapText="1"/>
      <protection locked="0"/>
    </xf>
    <xf numFmtId="0" fontId="9" fillId="5" borderId="2" xfId="1" applyFont="1" applyFill="1" applyBorder="1" applyAlignment="1" applyProtection="1">
      <alignment horizontal="left" vertical="center" wrapText="1"/>
      <protection locked="0"/>
    </xf>
    <xf numFmtId="0" fontId="0" fillId="0" borderId="4" xfId="0" applyBorder="1" applyAlignment="1">
      <alignment horizontal="left" vertical="center" wrapText="1"/>
    </xf>
    <xf numFmtId="0" fontId="9" fillId="5" borderId="2" xfId="1" applyNumberFormat="1" applyFont="1" applyFill="1" applyBorder="1" applyAlignment="1" applyProtection="1">
      <alignment horizontal="left" vertical="center" wrapText="1"/>
      <protection locked="0"/>
    </xf>
    <xf numFmtId="0" fontId="0" fillId="0" borderId="4" xfId="0" applyBorder="1" applyAlignment="1">
      <alignment horizontal="center" vertical="center" wrapText="1"/>
    </xf>
    <xf numFmtId="0" fontId="9" fillId="0" borderId="2" xfId="1"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6" fillId="0" borderId="2" xfId="0" applyFont="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0" fontId="26" fillId="0" borderId="4"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0" fontId="27" fillId="0" borderId="3" xfId="0" applyFont="1" applyBorder="1" applyAlignment="1" applyProtection="1">
      <alignment horizontal="center" vertical="center"/>
      <protection locked="0"/>
    </xf>
    <xf numFmtId="0" fontId="27" fillId="0" borderId="4"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3" xfId="1" applyFont="1" applyFill="1" applyBorder="1" applyAlignment="1" applyProtection="1">
      <alignment horizontal="center" vertical="center" wrapText="1"/>
      <protection locked="0"/>
    </xf>
    <xf numFmtId="0" fontId="6" fillId="2" borderId="4" xfId="1" applyFont="1" applyFill="1" applyBorder="1" applyAlignment="1" applyProtection="1">
      <alignment horizontal="center" vertical="center" wrapText="1"/>
      <protection locked="0"/>
    </xf>
    <xf numFmtId="0" fontId="5" fillId="2" borderId="5" xfId="1" applyFont="1" applyFill="1" applyBorder="1" applyAlignment="1" applyProtection="1">
      <alignment horizontal="center" vertical="center" wrapText="1"/>
      <protection locked="0"/>
    </xf>
    <xf numFmtId="0" fontId="5" fillId="2" borderId="6" xfId="1" applyFont="1" applyFill="1" applyBorder="1" applyAlignment="1" applyProtection="1">
      <alignment horizontal="center" vertical="center" wrapText="1"/>
      <protection locked="0"/>
    </xf>
    <xf numFmtId="0" fontId="11" fillId="0" borderId="1" xfId="0" applyFont="1" applyBorder="1" applyAlignment="1" applyProtection="1">
      <alignment horizontal="right" vertical="center" wrapText="1" shrinkToFit="1"/>
      <protection locked="0"/>
    </xf>
    <xf numFmtId="0" fontId="13" fillId="0" borderId="1" xfId="0" applyFont="1" applyBorder="1" applyAlignment="1" applyProtection="1">
      <alignment horizontal="right" vertical="center" wrapText="1" shrinkToFit="1"/>
      <protection locked="0"/>
    </xf>
    <xf numFmtId="0" fontId="24" fillId="2" borderId="2" xfId="1" applyFont="1" applyFill="1" applyBorder="1" applyAlignment="1" applyProtection="1">
      <alignment horizontal="center" vertical="center" wrapText="1"/>
      <protection locked="0"/>
    </xf>
    <xf numFmtId="0" fontId="24" fillId="2" borderId="3" xfId="1" applyFont="1" applyFill="1" applyBorder="1" applyAlignment="1" applyProtection="1">
      <alignment horizontal="center" vertical="center" wrapText="1"/>
      <protection locked="0"/>
    </xf>
    <xf numFmtId="0" fontId="24" fillId="2" borderId="4" xfId="1" applyFont="1" applyFill="1" applyBorder="1" applyAlignment="1" applyProtection="1">
      <alignment horizontal="center" vertical="center" wrapText="1"/>
      <protection locked="0"/>
    </xf>
    <xf numFmtId="0" fontId="17" fillId="0" borderId="9" xfId="0" applyFont="1" applyBorder="1" applyAlignment="1" applyProtection="1">
      <alignment horizontal="center" vertical="center" wrapText="1" shrinkToFit="1"/>
      <protection locked="0"/>
    </xf>
    <xf numFmtId="0" fontId="17" fillId="0" borderId="8" xfId="0" applyFont="1" applyBorder="1" applyAlignment="1" applyProtection="1">
      <alignment horizontal="center" vertical="center" wrapText="1" shrinkToFit="1"/>
      <protection locked="0"/>
    </xf>
    <xf numFmtId="0" fontId="17" fillId="0" borderId="10" xfId="0" applyFont="1" applyBorder="1" applyAlignment="1" applyProtection="1">
      <alignment horizontal="center" vertical="center" wrapText="1" shrinkToFit="1"/>
      <protection locked="0"/>
    </xf>
    <xf numFmtId="0" fontId="17" fillId="0" borderId="11" xfId="0" applyFont="1" applyBorder="1" applyAlignment="1" applyProtection="1">
      <alignment horizontal="center" vertical="center" wrapText="1" shrinkToFit="1"/>
      <protection locked="0"/>
    </xf>
    <xf numFmtId="0" fontId="17" fillId="0" borderId="0" xfId="0" applyFont="1" applyBorder="1" applyAlignment="1" applyProtection="1">
      <alignment horizontal="center" vertical="center" wrapText="1" shrinkToFit="1"/>
      <protection locked="0"/>
    </xf>
    <xf numFmtId="0" fontId="17" fillId="0" borderId="12" xfId="0" applyFont="1" applyBorder="1" applyAlignment="1" applyProtection="1">
      <alignment horizontal="center" vertical="center" wrapText="1" shrinkToFit="1"/>
      <protection locked="0"/>
    </xf>
    <xf numFmtId="0" fontId="17" fillId="0" borderId="13" xfId="0" applyFont="1" applyBorder="1" applyAlignment="1" applyProtection="1">
      <alignment horizontal="center" vertical="center" wrapText="1" shrinkToFit="1"/>
      <protection locked="0"/>
    </xf>
    <xf numFmtId="0" fontId="17" fillId="0" borderId="7" xfId="0" applyFont="1" applyBorder="1" applyAlignment="1" applyProtection="1">
      <alignment horizontal="center" vertical="center" wrapText="1" shrinkToFit="1"/>
      <protection locked="0"/>
    </xf>
    <xf numFmtId="0" fontId="17" fillId="0" borderId="14" xfId="0" applyFont="1" applyBorder="1" applyAlignment="1" applyProtection="1">
      <alignment horizontal="center" vertical="center" wrapText="1" shrinkToFit="1"/>
      <protection locked="0"/>
    </xf>
    <xf numFmtId="0" fontId="23" fillId="2" borderId="2" xfId="1" applyFont="1" applyFill="1" applyBorder="1" applyAlignment="1" applyProtection="1">
      <alignment horizontal="center" vertical="center" wrapText="1"/>
      <protection locked="0"/>
    </xf>
    <xf numFmtId="0" fontId="23" fillId="2" borderId="3" xfId="1" applyFont="1" applyFill="1" applyBorder="1" applyAlignment="1" applyProtection="1">
      <alignment horizontal="center" vertical="center" wrapText="1"/>
      <protection locked="0"/>
    </xf>
    <xf numFmtId="0" fontId="23" fillId="2" borderId="4" xfId="1" applyFont="1" applyFill="1" applyBorder="1" applyAlignment="1" applyProtection="1">
      <alignment horizontal="center" vertical="center" wrapText="1"/>
      <protection locked="0"/>
    </xf>
    <xf numFmtId="0" fontId="10" fillId="7" borderId="2" xfId="0" applyFont="1" applyFill="1" applyBorder="1" applyAlignment="1" applyProtection="1">
      <alignment horizontal="right" vertical="center"/>
      <protection locked="0"/>
    </xf>
    <xf numFmtId="0" fontId="10" fillId="7" borderId="3" xfId="0" applyFont="1" applyFill="1" applyBorder="1" applyAlignment="1" applyProtection="1">
      <alignment horizontal="right" vertical="center"/>
      <protection locked="0"/>
    </xf>
    <xf numFmtId="0" fontId="10" fillId="8" borderId="2" xfId="0" applyFont="1" applyFill="1" applyBorder="1" applyAlignment="1" applyProtection="1">
      <alignment horizontal="center" vertical="center"/>
      <protection locked="0"/>
    </xf>
    <xf numFmtId="0" fontId="10" fillId="8" borderId="3" xfId="0" applyFont="1" applyFill="1" applyBorder="1" applyAlignment="1" applyProtection="1">
      <alignment horizontal="center" vertical="center"/>
      <protection locked="0"/>
    </xf>
    <xf numFmtId="0" fontId="10" fillId="8" borderId="4" xfId="0" applyFont="1" applyFill="1" applyBorder="1" applyAlignment="1" applyProtection="1">
      <alignment horizontal="center" vertical="center"/>
      <protection locked="0"/>
    </xf>
    <xf numFmtId="14" fontId="10" fillId="7" borderId="2" xfId="0" applyNumberFormat="1" applyFont="1" applyFill="1" applyBorder="1" applyAlignment="1" applyProtection="1">
      <alignment horizontal="center" vertical="center"/>
      <protection locked="0"/>
    </xf>
    <xf numFmtId="14" fontId="10" fillId="7" borderId="3" xfId="0" applyNumberFormat="1" applyFont="1" applyFill="1" applyBorder="1" applyAlignment="1" applyProtection="1">
      <alignment horizontal="center" vertical="center"/>
      <protection locked="0"/>
    </xf>
    <xf numFmtId="14" fontId="10" fillId="7" borderId="4" xfId="0" applyNumberFormat="1" applyFont="1" applyFill="1" applyBorder="1" applyAlignment="1" applyProtection="1">
      <alignment horizontal="center" vertical="center"/>
      <protection locked="0"/>
    </xf>
    <xf numFmtId="0" fontId="18" fillId="2" borderId="2" xfId="1" applyFont="1" applyFill="1" applyBorder="1" applyAlignment="1" applyProtection="1">
      <alignment horizontal="center" vertical="center" wrapText="1"/>
      <protection locked="0"/>
    </xf>
    <xf numFmtId="0" fontId="18" fillId="2" borderId="4" xfId="1" applyFont="1" applyFill="1" applyBorder="1" applyAlignment="1" applyProtection="1">
      <alignment horizontal="center" vertical="center" wrapText="1"/>
      <protection locked="0"/>
    </xf>
    <xf numFmtId="0" fontId="23" fillId="2" borderId="9" xfId="1" applyFont="1" applyFill="1" applyBorder="1" applyAlignment="1" applyProtection="1">
      <alignment horizontal="center" vertical="center" wrapText="1"/>
      <protection locked="0"/>
    </xf>
    <xf numFmtId="0" fontId="23" fillId="2" borderId="8" xfId="1" applyFont="1" applyFill="1" applyBorder="1" applyAlignment="1" applyProtection="1">
      <alignment horizontal="center" vertical="center" wrapText="1"/>
      <protection locked="0"/>
    </xf>
    <xf numFmtId="0" fontId="23" fillId="2" borderId="10" xfId="1" applyFont="1" applyFill="1" applyBorder="1" applyAlignment="1" applyProtection="1">
      <alignment horizontal="center" vertical="center" wrapText="1"/>
      <protection locked="0"/>
    </xf>
    <xf numFmtId="0" fontId="25" fillId="0" borderId="2" xfId="0" applyFont="1" applyBorder="1" applyAlignment="1" applyProtection="1">
      <alignment horizontal="center" vertical="center" wrapText="1" shrinkToFit="1"/>
      <protection locked="0"/>
    </xf>
    <xf numFmtId="0" fontId="25" fillId="0" borderId="3" xfId="0" applyFont="1" applyBorder="1" applyAlignment="1" applyProtection="1">
      <alignment horizontal="center" vertical="center" wrapText="1" shrinkToFit="1"/>
      <protection locked="0"/>
    </xf>
    <xf numFmtId="0" fontId="25" fillId="0" borderId="4" xfId="0" applyFont="1" applyBorder="1" applyAlignment="1" applyProtection="1">
      <alignment horizontal="center" vertical="center" wrapText="1" shrinkToFit="1"/>
      <protection locked="0"/>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12" fillId="8" borderId="3" xfId="0" applyFont="1" applyFill="1" applyBorder="1" applyAlignment="1" applyProtection="1">
      <alignment horizontal="center" vertical="center"/>
      <protection locked="0"/>
    </xf>
    <xf numFmtId="0" fontId="12" fillId="8" borderId="4" xfId="0" applyFont="1" applyFill="1" applyBorder="1" applyAlignment="1" applyProtection="1">
      <alignment horizontal="center" vertical="center"/>
      <protection locked="0"/>
    </xf>
    <xf numFmtId="0" fontId="11" fillId="0" borderId="9" xfId="0" applyFont="1" applyBorder="1" applyAlignment="1" applyProtection="1">
      <alignment horizontal="left" vertical="center" wrapText="1" shrinkToFit="1"/>
      <protection locked="0"/>
    </xf>
    <xf numFmtId="0" fontId="11" fillId="0" borderId="10" xfId="0" applyFont="1" applyBorder="1" applyAlignment="1" applyProtection="1">
      <alignment horizontal="left" vertical="center" wrapText="1" shrinkToFit="1"/>
      <protection locked="0"/>
    </xf>
    <xf numFmtId="0" fontId="11" fillId="0" borderId="11" xfId="0" applyFont="1" applyBorder="1" applyAlignment="1" applyProtection="1">
      <alignment horizontal="left" vertical="center" wrapText="1" shrinkToFit="1"/>
      <protection locked="0"/>
    </xf>
    <xf numFmtId="0" fontId="11" fillId="0" borderId="12" xfId="0" applyFont="1" applyBorder="1" applyAlignment="1" applyProtection="1">
      <alignment horizontal="left" vertical="center" wrapText="1" shrinkToFit="1"/>
      <protection locked="0"/>
    </xf>
    <xf numFmtId="0" fontId="11" fillId="0" borderId="13" xfId="0" applyFont="1" applyBorder="1" applyAlignment="1" applyProtection="1">
      <alignment horizontal="left" vertical="center" wrapText="1" shrinkToFit="1"/>
      <protection locked="0"/>
    </xf>
    <xf numFmtId="0" fontId="11" fillId="0" borderId="14" xfId="0" applyFont="1" applyBorder="1" applyAlignment="1" applyProtection="1">
      <alignment horizontal="left" vertical="center" wrapText="1" shrinkToFit="1"/>
      <protection locked="0"/>
    </xf>
  </cellXfs>
  <cellStyles count="3">
    <cellStyle name="Normal" xfId="0" builtinId="0"/>
    <cellStyle name="Normal 2" xfId="2"/>
    <cellStyle name="Normal_b-tehlike ve risk değerlendirme formu (kimyasallar)" xfId="1"/>
  </cellStyles>
  <dxfs count="59">
    <dxf>
      <font>
        <color theme="0"/>
      </font>
      <fill>
        <patternFill>
          <bgColor rgb="FFFF0000"/>
        </patternFill>
      </fill>
    </dxf>
    <dxf>
      <fill>
        <patternFill>
          <bgColor rgb="FFFFFF00"/>
        </patternFill>
      </fill>
    </dxf>
    <dxf>
      <font>
        <color theme="0"/>
      </font>
      <fill>
        <patternFill>
          <bgColor rgb="FF00B0F0"/>
        </patternFill>
      </fill>
    </dxf>
    <dxf>
      <font>
        <color theme="0"/>
      </font>
      <fill>
        <patternFill>
          <bgColor rgb="FF00B050"/>
        </patternFill>
      </fill>
    </dxf>
    <dxf>
      <fill>
        <patternFill patternType="none">
          <bgColor indexed="65"/>
        </patternFill>
      </fill>
    </dxf>
    <dxf>
      <fill>
        <patternFill>
          <bgColor rgb="FF00B050"/>
        </patternFill>
      </fill>
    </dxf>
    <dxf>
      <font>
        <color theme="1"/>
      </font>
      <fill>
        <patternFill>
          <bgColor rgb="FFFFFF00"/>
        </patternFill>
      </fill>
    </dxf>
    <dxf>
      <fill>
        <patternFill>
          <bgColor rgb="FF00B0F0"/>
        </patternFill>
      </fill>
    </dxf>
    <dxf>
      <font>
        <color theme="0"/>
      </font>
      <fill>
        <patternFill>
          <bgColor rgb="FF7030A0"/>
        </patternFill>
      </fill>
    </dxf>
    <dxf>
      <font>
        <color theme="0"/>
      </font>
      <fill>
        <patternFill>
          <bgColor rgb="FFFF0000"/>
        </patternFill>
      </fill>
    </dxf>
    <dxf>
      <fill>
        <patternFill>
          <bgColor rgb="FF00B050"/>
        </patternFill>
      </fill>
    </dxf>
    <dxf>
      <font>
        <color theme="1"/>
      </font>
      <fill>
        <patternFill>
          <bgColor rgb="FFFFFF00"/>
        </patternFill>
      </fill>
    </dxf>
    <dxf>
      <fill>
        <patternFill>
          <bgColor rgb="FF00B0F0"/>
        </patternFill>
      </fill>
    </dxf>
    <dxf>
      <font>
        <color theme="0"/>
      </font>
      <fill>
        <patternFill>
          <bgColor rgb="FF7030A0"/>
        </patternFill>
      </fill>
    </dxf>
    <dxf>
      <font>
        <color theme="0"/>
      </font>
      <fill>
        <patternFill>
          <bgColor rgb="FFFF0000"/>
        </patternFill>
      </fill>
    </dxf>
    <dxf>
      <font>
        <color theme="0"/>
      </font>
      <fill>
        <patternFill>
          <bgColor rgb="FFFF0000"/>
        </patternFill>
      </fill>
    </dxf>
    <dxf>
      <fill>
        <patternFill>
          <bgColor rgb="FFFFFF00"/>
        </patternFill>
      </fill>
    </dxf>
    <dxf>
      <font>
        <color theme="0"/>
      </font>
      <fill>
        <patternFill>
          <bgColor rgb="FF00B0F0"/>
        </patternFill>
      </fill>
    </dxf>
    <dxf>
      <font>
        <color theme="0"/>
      </font>
      <fill>
        <patternFill>
          <bgColor rgb="FF00B050"/>
        </patternFill>
      </fill>
    </dxf>
    <dxf>
      <fill>
        <patternFill patternType="none">
          <bgColor indexed="65"/>
        </patternFill>
      </fill>
    </dxf>
    <dxf>
      <fill>
        <patternFill>
          <bgColor rgb="FF00B050"/>
        </patternFill>
      </fill>
    </dxf>
    <dxf>
      <font>
        <color theme="1"/>
      </font>
      <fill>
        <patternFill>
          <bgColor rgb="FFFFFF00"/>
        </patternFill>
      </fill>
    </dxf>
    <dxf>
      <fill>
        <patternFill>
          <bgColor rgb="FF00B0F0"/>
        </patternFill>
      </fill>
    </dxf>
    <dxf>
      <font>
        <color theme="0"/>
      </font>
      <fill>
        <patternFill>
          <bgColor rgb="FF7030A0"/>
        </patternFill>
      </fill>
    </dxf>
    <dxf>
      <font>
        <color theme="0"/>
      </font>
      <fill>
        <patternFill>
          <bgColor rgb="FFFF0000"/>
        </patternFill>
      </fill>
    </dxf>
    <dxf>
      <font>
        <color theme="0"/>
      </font>
      <fill>
        <patternFill>
          <bgColor rgb="FFFF0000"/>
        </patternFill>
      </fill>
    </dxf>
    <dxf>
      <fill>
        <patternFill>
          <bgColor rgb="FFFFFF00"/>
        </patternFill>
      </fill>
    </dxf>
    <dxf>
      <font>
        <color theme="0"/>
      </font>
      <fill>
        <patternFill>
          <bgColor rgb="FF00B0F0"/>
        </patternFill>
      </fill>
    </dxf>
    <dxf>
      <font>
        <color theme="0"/>
      </font>
      <fill>
        <patternFill>
          <bgColor rgb="FF00B050"/>
        </patternFill>
      </fill>
    </dxf>
    <dxf>
      <fill>
        <patternFill patternType="none">
          <bgColor indexed="65"/>
        </patternFill>
      </fill>
    </dxf>
    <dxf>
      <fill>
        <patternFill>
          <bgColor rgb="FFFF0000"/>
        </patternFill>
      </fill>
    </dxf>
    <dxf>
      <fill>
        <patternFill>
          <bgColor rgb="FFFFFF00"/>
        </patternFill>
      </fill>
    </dxf>
    <dxf>
      <font>
        <color theme="0"/>
      </font>
      <fill>
        <patternFill>
          <bgColor rgb="FF00B0F0"/>
        </patternFill>
      </fill>
    </dxf>
    <dxf>
      <fill>
        <patternFill>
          <bgColor rgb="FF00B050"/>
        </patternFill>
      </fill>
    </dxf>
    <dxf>
      <fill>
        <patternFill patternType="none">
          <bgColor indexed="65"/>
        </patternFill>
      </fill>
    </dxf>
    <dxf>
      <fill>
        <patternFill>
          <bgColor rgb="FF00B050"/>
        </patternFill>
      </fill>
    </dxf>
    <dxf>
      <font>
        <color theme="1"/>
      </font>
      <fill>
        <patternFill>
          <bgColor rgb="FFFFFF00"/>
        </patternFill>
      </fill>
    </dxf>
    <dxf>
      <fill>
        <patternFill>
          <bgColor rgb="FF00B0F0"/>
        </patternFill>
      </fill>
    </dxf>
    <dxf>
      <font>
        <color theme="0"/>
      </font>
      <fill>
        <patternFill>
          <bgColor rgb="FF7030A0"/>
        </patternFill>
      </fill>
    </dxf>
    <dxf>
      <font>
        <color theme="0"/>
      </font>
      <fill>
        <patternFill>
          <bgColor rgb="FFFF000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patternType="none">
          <bgColor indexed="65"/>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patternType="none">
          <bgColor indexed="65"/>
        </patternFill>
      </fill>
    </dxf>
    <dxf>
      <fill>
        <patternFill>
          <bgColor rgb="FFFF0000"/>
        </patternFill>
      </fill>
    </dxf>
    <dxf>
      <fill>
        <patternFill>
          <bgColor rgb="FFFFFF00"/>
        </patternFill>
      </fill>
    </dxf>
    <dxf>
      <fill>
        <patternFill>
          <bgColor rgb="FF00B0F0"/>
        </patternFill>
      </fill>
    </dxf>
    <dxf>
      <fill>
        <patternFill>
          <bgColor rgb="FF00B050"/>
        </patternFill>
      </fill>
    </dxf>
    <dxf>
      <font>
        <color theme="0"/>
      </font>
      <fill>
        <patternFill>
          <bgColor rgb="FFFF0000"/>
        </patternFill>
      </fill>
    </dxf>
    <dxf>
      <fill>
        <patternFill>
          <bgColor rgb="FFFFFF00"/>
        </patternFill>
      </fill>
    </dxf>
    <dxf>
      <font>
        <color theme="0"/>
      </font>
      <fill>
        <patternFill>
          <bgColor rgb="FF00B0F0"/>
        </patternFill>
      </fill>
    </dxf>
    <dxf>
      <font>
        <color theme="0"/>
      </font>
      <fill>
        <patternFill>
          <bgColor rgb="FF00B050"/>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24</xdr:col>
      <xdr:colOff>257175</xdr:colOff>
      <xdr:row>5</xdr:row>
      <xdr:rowOff>0</xdr:rowOff>
    </xdr:from>
    <xdr:ext cx="184731" cy="264560"/>
    <xdr:sp macro="" textlink="">
      <xdr:nvSpPr>
        <xdr:cNvPr id="2" name="TextBox 2"/>
        <xdr:cNvSpPr txBox="1"/>
      </xdr:nvSpPr>
      <xdr:spPr>
        <a:xfrm>
          <a:off x="13239750"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24</xdr:col>
      <xdr:colOff>257175</xdr:colOff>
      <xdr:row>5</xdr:row>
      <xdr:rowOff>0</xdr:rowOff>
    </xdr:from>
    <xdr:ext cx="184731" cy="264560"/>
    <xdr:sp macro="" textlink="">
      <xdr:nvSpPr>
        <xdr:cNvPr id="3" name="TextBox 2"/>
        <xdr:cNvSpPr txBox="1"/>
      </xdr:nvSpPr>
      <xdr:spPr>
        <a:xfrm>
          <a:off x="13239750"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24</xdr:col>
      <xdr:colOff>257175</xdr:colOff>
      <xdr:row>5</xdr:row>
      <xdr:rowOff>0</xdr:rowOff>
    </xdr:from>
    <xdr:ext cx="184731" cy="264560"/>
    <xdr:sp macro="" textlink="">
      <xdr:nvSpPr>
        <xdr:cNvPr id="4" name="TextBox 2"/>
        <xdr:cNvSpPr txBox="1"/>
      </xdr:nvSpPr>
      <xdr:spPr>
        <a:xfrm>
          <a:off x="13239750"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24</xdr:col>
      <xdr:colOff>257175</xdr:colOff>
      <xdr:row>5</xdr:row>
      <xdr:rowOff>0</xdr:rowOff>
    </xdr:from>
    <xdr:ext cx="184731" cy="264560"/>
    <xdr:sp macro="" textlink="">
      <xdr:nvSpPr>
        <xdr:cNvPr id="5" name="TextBox 2"/>
        <xdr:cNvSpPr txBox="1"/>
      </xdr:nvSpPr>
      <xdr:spPr>
        <a:xfrm>
          <a:off x="13239750"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24</xdr:col>
      <xdr:colOff>257175</xdr:colOff>
      <xdr:row>5</xdr:row>
      <xdr:rowOff>0</xdr:rowOff>
    </xdr:from>
    <xdr:ext cx="184731" cy="264560"/>
    <xdr:sp macro="" textlink="">
      <xdr:nvSpPr>
        <xdr:cNvPr id="6" name="TextBox 2"/>
        <xdr:cNvSpPr txBox="1"/>
      </xdr:nvSpPr>
      <xdr:spPr>
        <a:xfrm>
          <a:off x="13239750"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24</xdr:col>
      <xdr:colOff>257175</xdr:colOff>
      <xdr:row>5</xdr:row>
      <xdr:rowOff>0</xdr:rowOff>
    </xdr:from>
    <xdr:ext cx="184731" cy="264560"/>
    <xdr:sp macro="" textlink="">
      <xdr:nvSpPr>
        <xdr:cNvPr id="7" name="TextBox 2"/>
        <xdr:cNvSpPr txBox="1"/>
      </xdr:nvSpPr>
      <xdr:spPr>
        <a:xfrm>
          <a:off x="13239750"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24</xdr:col>
      <xdr:colOff>257175</xdr:colOff>
      <xdr:row>5</xdr:row>
      <xdr:rowOff>0</xdr:rowOff>
    </xdr:from>
    <xdr:ext cx="184731" cy="264560"/>
    <xdr:sp macro="" textlink="">
      <xdr:nvSpPr>
        <xdr:cNvPr id="8" name="TextBox 2"/>
        <xdr:cNvSpPr txBox="1"/>
      </xdr:nvSpPr>
      <xdr:spPr>
        <a:xfrm>
          <a:off x="13239750"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24</xdr:col>
      <xdr:colOff>257175</xdr:colOff>
      <xdr:row>52</xdr:row>
      <xdr:rowOff>0</xdr:rowOff>
    </xdr:from>
    <xdr:ext cx="184731" cy="264560"/>
    <xdr:sp macro="" textlink="">
      <xdr:nvSpPr>
        <xdr:cNvPr id="9" name="TextBox 2"/>
        <xdr:cNvSpPr txBox="1"/>
      </xdr:nvSpPr>
      <xdr:spPr>
        <a:xfrm>
          <a:off x="13811250" y="388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24</xdr:col>
      <xdr:colOff>257175</xdr:colOff>
      <xdr:row>52</xdr:row>
      <xdr:rowOff>0</xdr:rowOff>
    </xdr:from>
    <xdr:ext cx="184731" cy="264560"/>
    <xdr:sp macro="" textlink="">
      <xdr:nvSpPr>
        <xdr:cNvPr id="10" name="TextBox 2"/>
        <xdr:cNvSpPr txBox="1"/>
      </xdr:nvSpPr>
      <xdr:spPr>
        <a:xfrm>
          <a:off x="13935075" y="387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24</xdr:col>
      <xdr:colOff>257175</xdr:colOff>
      <xdr:row>60</xdr:row>
      <xdr:rowOff>428625</xdr:rowOff>
    </xdr:from>
    <xdr:ext cx="184731" cy="264560"/>
    <xdr:sp macro="" textlink="">
      <xdr:nvSpPr>
        <xdr:cNvPr id="11" name="TextBox 2"/>
        <xdr:cNvSpPr txBox="1"/>
      </xdr:nvSpPr>
      <xdr:spPr>
        <a:xfrm>
          <a:off x="13782675" y="381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24</xdr:col>
      <xdr:colOff>257175</xdr:colOff>
      <xdr:row>60</xdr:row>
      <xdr:rowOff>428625</xdr:rowOff>
    </xdr:from>
    <xdr:ext cx="184731" cy="264560"/>
    <xdr:sp macro="" textlink="">
      <xdr:nvSpPr>
        <xdr:cNvPr id="12" name="TextBox 2"/>
        <xdr:cNvSpPr txBox="1"/>
      </xdr:nvSpPr>
      <xdr:spPr>
        <a:xfrm>
          <a:off x="13782675" y="381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24</xdr:col>
      <xdr:colOff>257175</xdr:colOff>
      <xdr:row>73</xdr:row>
      <xdr:rowOff>428625</xdr:rowOff>
    </xdr:from>
    <xdr:ext cx="184731" cy="264560"/>
    <xdr:sp macro="" textlink="">
      <xdr:nvSpPr>
        <xdr:cNvPr id="13" name="TextBox 2"/>
        <xdr:cNvSpPr txBox="1"/>
      </xdr:nvSpPr>
      <xdr:spPr>
        <a:xfrm>
          <a:off x="14001750" y="421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24</xdr:col>
      <xdr:colOff>257175</xdr:colOff>
      <xdr:row>73</xdr:row>
      <xdr:rowOff>428625</xdr:rowOff>
    </xdr:from>
    <xdr:ext cx="184731" cy="264560"/>
    <xdr:sp macro="" textlink="">
      <xdr:nvSpPr>
        <xdr:cNvPr id="14" name="TextBox 2"/>
        <xdr:cNvSpPr txBox="1"/>
      </xdr:nvSpPr>
      <xdr:spPr>
        <a:xfrm>
          <a:off x="14001750" y="421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24</xdr:col>
      <xdr:colOff>257175</xdr:colOff>
      <xdr:row>80</xdr:row>
      <xdr:rowOff>0</xdr:rowOff>
    </xdr:from>
    <xdr:ext cx="184731" cy="264560"/>
    <xdr:sp macro="" textlink="">
      <xdr:nvSpPr>
        <xdr:cNvPr id="15" name="TextBox 2"/>
        <xdr:cNvSpPr txBox="1"/>
      </xdr:nvSpPr>
      <xdr:spPr>
        <a:xfrm>
          <a:off x="13820775" y="423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24</xdr:col>
      <xdr:colOff>257175</xdr:colOff>
      <xdr:row>80</xdr:row>
      <xdr:rowOff>0</xdr:rowOff>
    </xdr:from>
    <xdr:ext cx="184731" cy="264560"/>
    <xdr:sp macro="" textlink="">
      <xdr:nvSpPr>
        <xdr:cNvPr id="16" name="TextBox 2"/>
        <xdr:cNvSpPr txBox="1"/>
      </xdr:nvSpPr>
      <xdr:spPr>
        <a:xfrm>
          <a:off x="13820775" y="423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24</xdr:col>
      <xdr:colOff>257175</xdr:colOff>
      <xdr:row>80</xdr:row>
      <xdr:rowOff>0</xdr:rowOff>
    </xdr:from>
    <xdr:ext cx="184731" cy="264560"/>
    <xdr:sp macro="" textlink="">
      <xdr:nvSpPr>
        <xdr:cNvPr id="17" name="TextBox 2"/>
        <xdr:cNvSpPr txBox="1"/>
      </xdr:nvSpPr>
      <xdr:spPr>
        <a:xfrm>
          <a:off x="14001750" y="421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24</xdr:col>
      <xdr:colOff>257175</xdr:colOff>
      <xdr:row>80</xdr:row>
      <xdr:rowOff>0</xdr:rowOff>
    </xdr:from>
    <xdr:ext cx="184731" cy="264560"/>
    <xdr:sp macro="" textlink="">
      <xdr:nvSpPr>
        <xdr:cNvPr id="18" name="TextBox 2"/>
        <xdr:cNvSpPr txBox="1"/>
      </xdr:nvSpPr>
      <xdr:spPr>
        <a:xfrm>
          <a:off x="14001750" y="421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24</xdr:col>
      <xdr:colOff>257175</xdr:colOff>
      <xdr:row>80</xdr:row>
      <xdr:rowOff>0</xdr:rowOff>
    </xdr:from>
    <xdr:ext cx="184731" cy="264560"/>
    <xdr:sp macro="" textlink="">
      <xdr:nvSpPr>
        <xdr:cNvPr id="19" name="TextBox 2"/>
        <xdr:cNvSpPr txBox="1"/>
      </xdr:nvSpPr>
      <xdr:spPr>
        <a:xfrm>
          <a:off x="14001750" y="421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24</xdr:col>
      <xdr:colOff>257175</xdr:colOff>
      <xdr:row>85</xdr:row>
      <xdr:rowOff>0</xdr:rowOff>
    </xdr:from>
    <xdr:ext cx="184731" cy="264560"/>
    <xdr:sp macro="" textlink="">
      <xdr:nvSpPr>
        <xdr:cNvPr id="20" name="TextBox 2"/>
        <xdr:cNvSpPr txBox="1"/>
      </xdr:nvSpPr>
      <xdr:spPr>
        <a:xfrm>
          <a:off x="13906500" y="364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24</xdr:col>
      <xdr:colOff>257175</xdr:colOff>
      <xdr:row>93</xdr:row>
      <xdr:rowOff>0</xdr:rowOff>
    </xdr:from>
    <xdr:ext cx="184731" cy="264560"/>
    <xdr:sp macro="" textlink="">
      <xdr:nvSpPr>
        <xdr:cNvPr id="21" name="TextBox 2"/>
        <xdr:cNvSpPr txBox="1"/>
      </xdr:nvSpPr>
      <xdr:spPr>
        <a:xfrm>
          <a:off x="13906500" y="3181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24</xdr:col>
      <xdr:colOff>257175</xdr:colOff>
      <xdr:row>109</xdr:row>
      <xdr:rowOff>0</xdr:rowOff>
    </xdr:from>
    <xdr:ext cx="184731" cy="264560"/>
    <xdr:sp macro="" textlink="">
      <xdr:nvSpPr>
        <xdr:cNvPr id="22" name="TextBox 2"/>
        <xdr:cNvSpPr txBox="1"/>
      </xdr:nvSpPr>
      <xdr:spPr>
        <a:xfrm>
          <a:off x="14049375"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twoCellAnchor>
    <xdr:from>
      <xdr:col>0</xdr:col>
      <xdr:colOff>50801</xdr:colOff>
      <xdr:row>0</xdr:row>
      <xdr:rowOff>330200</xdr:rowOff>
    </xdr:from>
    <xdr:to>
      <xdr:col>2</xdr:col>
      <xdr:colOff>1024419</xdr:colOff>
      <xdr:row>1</xdr:row>
      <xdr:rowOff>393700</xdr:rowOff>
    </xdr:to>
    <xdr:pic>
      <xdr:nvPicPr>
        <xdr:cNvPr id="23" name="Resim 2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801" y="330200"/>
          <a:ext cx="2103918" cy="635000"/>
        </a:xfrm>
        <a:prstGeom prst="rect">
          <a:avLst/>
        </a:prstGeom>
      </xdr:spPr>
    </xdr:pic>
    <xdr:clientData/>
  </xdr:twoCellAnchor>
  <xdr:oneCellAnchor>
    <xdr:from>
      <xdr:col>24</xdr:col>
      <xdr:colOff>257175</xdr:colOff>
      <xdr:row>5</xdr:row>
      <xdr:rowOff>0</xdr:rowOff>
    </xdr:from>
    <xdr:ext cx="184731" cy="264560"/>
    <xdr:sp macro="" textlink="">
      <xdr:nvSpPr>
        <xdr:cNvPr id="24" name="TextBox 2"/>
        <xdr:cNvSpPr txBox="1"/>
      </xdr:nvSpPr>
      <xdr:spPr>
        <a:xfrm>
          <a:off x="17808575" y="293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24</xdr:col>
      <xdr:colOff>257175</xdr:colOff>
      <xdr:row>5</xdr:row>
      <xdr:rowOff>0</xdr:rowOff>
    </xdr:from>
    <xdr:ext cx="184731" cy="264560"/>
    <xdr:sp macro="" textlink="">
      <xdr:nvSpPr>
        <xdr:cNvPr id="25" name="TextBox 2"/>
        <xdr:cNvSpPr txBox="1"/>
      </xdr:nvSpPr>
      <xdr:spPr>
        <a:xfrm>
          <a:off x="17808575" y="293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24</xdr:col>
      <xdr:colOff>257175</xdr:colOff>
      <xdr:row>5</xdr:row>
      <xdr:rowOff>0</xdr:rowOff>
    </xdr:from>
    <xdr:ext cx="184731" cy="264560"/>
    <xdr:sp macro="" textlink="">
      <xdr:nvSpPr>
        <xdr:cNvPr id="26" name="TextBox 2"/>
        <xdr:cNvSpPr txBox="1"/>
      </xdr:nvSpPr>
      <xdr:spPr>
        <a:xfrm>
          <a:off x="17808575" y="293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24</xdr:col>
      <xdr:colOff>257175</xdr:colOff>
      <xdr:row>5</xdr:row>
      <xdr:rowOff>0</xdr:rowOff>
    </xdr:from>
    <xdr:ext cx="184731" cy="264560"/>
    <xdr:sp macro="" textlink="">
      <xdr:nvSpPr>
        <xdr:cNvPr id="27" name="TextBox 2"/>
        <xdr:cNvSpPr txBox="1"/>
      </xdr:nvSpPr>
      <xdr:spPr>
        <a:xfrm>
          <a:off x="17808575" y="293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24</xdr:col>
      <xdr:colOff>257175</xdr:colOff>
      <xdr:row>5</xdr:row>
      <xdr:rowOff>0</xdr:rowOff>
    </xdr:from>
    <xdr:ext cx="184731" cy="264560"/>
    <xdr:sp macro="" textlink="">
      <xdr:nvSpPr>
        <xdr:cNvPr id="28" name="TextBox 2"/>
        <xdr:cNvSpPr txBox="1"/>
      </xdr:nvSpPr>
      <xdr:spPr>
        <a:xfrm>
          <a:off x="17808575" y="293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24</xdr:col>
      <xdr:colOff>257175</xdr:colOff>
      <xdr:row>5</xdr:row>
      <xdr:rowOff>0</xdr:rowOff>
    </xdr:from>
    <xdr:ext cx="184731" cy="264560"/>
    <xdr:sp macro="" textlink="">
      <xdr:nvSpPr>
        <xdr:cNvPr id="29" name="TextBox 2"/>
        <xdr:cNvSpPr txBox="1"/>
      </xdr:nvSpPr>
      <xdr:spPr>
        <a:xfrm>
          <a:off x="17808575" y="293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24</xdr:col>
      <xdr:colOff>257175</xdr:colOff>
      <xdr:row>5</xdr:row>
      <xdr:rowOff>0</xdr:rowOff>
    </xdr:from>
    <xdr:ext cx="184731" cy="264560"/>
    <xdr:sp macro="" textlink="">
      <xdr:nvSpPr>
        <xdr:cNvPr id="30" name="TextBox 2"/>
        <xdr:cNvSpPr txBox="1"/>
      </xdr:nvSpPr>
      <xdr:spPr>
        <a:xfrm>
          <a:off x="17808575" y="293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2"/>
  <sheetViews>
    <sheetView tabSelected="1" view="pageBreakPreview" zoomScale="75" zoomScaleNormal="85" zoomScaleSheetLayoutView="75" zoomScalePageLayoutView="80" workbookViewId="0">
      <pane xSplit="1" ySplit="5" topLeftCell="B6" activePane="bottomRight" state="frozen"/>
      <selection pane="topRight" activeCell="B1" sqref="B1"/>
      <selection pane="bottomLeft" activeCell="A6" sqref="A6"/>
      <selection pane="bottomRight" activeCell="N6" sqref="N6:O6"/>
    </sheetView>
  </sheetViews>
  <sheetFormatPr defaultRowHeight="11.25" x14ac:dyDescent="0.2"/>
  <cols>
    <col min="1" max="1" width="5.7109375" style="2" customWidth="1"/>
    <col min="2" max="2" width="11.28515625" style="2" customWidth="1"/>
    <col min="3" max="3" width="16.28515625" style="2" customWidth="1"/>
    <col min="4" max="4" width="16.140625" style="2" customWidth="1"/>
    <col min="5" max="5" width="15.85546875" style="2" customWidth="1"/>
    <col min="6" max="6" width="13.7109375" style="2" customWidth="1"/>
    <col min="7" max="7" width="9.140625" style="2"/>
    <col min="8" max="11" width="6.28515625" style="2" customWidth="1"/>
    <col min="12" max="12" width="14.7109375" style="2" customWidth="1"/>
    <col min="13" max="13" width="18.28515625" style="2" customWidth="1"/>
    <col min="14" max="14" width="21.28515625" style="2" customWidth="1"/>
    <col min="15" max="15" width="27.85546875" style="2" customWidth="1"/>
    <col min="16" max="16" width="29.140625" style="2" customWidth="1"/>
    <col min="17" max="17" width="13.140625" style="2" customWidth="1"/>
    <col min="18" max="18" width="11.5703125" style="2" customWidth="1"/>
    <col min="19" max="22" width="4.7109375" style="2" customWidth="1"/>
    <col min="23" max="23" width="32" style="2" customWidth="1"/>
    <col min="24" max="24" width="1.7109375" style="2" customWidth="1"/>
    <col min="25" max="26" width="9.140625" style="2"/>
    <col min="27" max="27" width="0" style="2" hidden="1" customWidth="1"/>
    <col min="28" max="16384" width="9.140625" style="2"/>
  </cols>
  <sheetData>
    <row r="1" spans="1:27" s="1" customFormat="1" ht="45" customHeight="1" x14ac:dyDescent="0.2">
      <c r="A1" s="96" t="s">
        <v>195</v>
      </c>
      <c r="B1" s="97"/>
      <c r="C1" s="98"/>
      <c r="D1" s="121" t="s">
        <v>217</v>
      </c>
      <c r="E1" s="122"/>
      <c r="F1" s="122"/>
      <c r="G1" s="122"/>
      <c r="H1" s="122"/>
      <c r="I1" s="122"/>
      <c r="J1" s="122"/>
      <c r="K1" s="122"/>
      <c r="L1" s="122"/>
      <c r="M1" s="122"/>
      <c r="N1" s="122"/>
      <c r="O1" s="123"/>
      <c r="P1" s="129" t="s">
        <v>374</v>
      </c>
      <c r="Q1" s="130"/>
      <c r="R1" s="91" t="s">
        <v>200</v>
      </c>
      <c r="S1" s="91"/>
      <c r="T1" s="91"/>
      <c r="U1" s="91"/>
      <c r="V1" s="92"/>
      <c r="W1" s="51">
        <v>42783</v>
      </c>
    </row>
    <row r="2" spans="1:27" ht="45" customHeight="1" x14ac:dyDescent="0.2">
      <c r="A2" s="99"/>
      <c r="B2" s="100"/>
      <c r="C2" s="101"/>
      <c r="D2" s="124" t="s">
        <v>178</v>
      </c>
      <c r="E2" s="125"/>
      <c r="F2" s="125"/>
      <c r="G2" s="125"/>
      <c r="H2" s="125"/>
      <c r="I2" s="125"/>
      <c r="J2" s="125"/>
      <c r="K2" s="125"/>
      <c r="L2" s="125"/>
      <c r="M2" s="125"/>
      <c r="N2" s="125"/>
      <c r="O2" s="126"/>
      <c r="P2" s="131"/>
      <c r="Q2" s="132"/>
      <c r="R2" s="91" t="s">
        <v>183</v>
      </c>
      <c r="S2" s="91"/>
      <c r="T2" s="91"/>
      <c r="U2" s="91"/>
      <c r="V2" s="92"/>
      <c r="W2" s="52">
        <f>IF(O3="Çok tehlikeli",W1+730,IF(O3="Tehlikeli",W1+1460,IF(O3="Az tehlikeli",W1+2160)))</f>
        <v>44243</v>
      </c>
    </row>
    <row r="3" spans="1:27" ht="21.75" customHeight="1" x14ac:dyDescent="0.2">
      <c r="A3" s="102"/>
      <c r="B3" s="103"/>
      <c r="C3" s="104"/>
      <c r="D3" s="108" t="s">
        <v>187</v>
      </c>
      <c r="E3" s="109"/>
      <c r="F3" s="113"/>
      <c r="G3" s="114"/>
      <c r="H3" s="114"/>
      <c r="I3" s="115"/>
      <c r="J3" s="110" t="s">
        <v>186</v>
      </c>
      <c r="K3" s="111"/>
      <c r="L3" s="112"/>
      <c r="M3" s="38">
        <v>0</v>
      </c>
      <c r="N3" s="43" t="s">
        <v>196</v>
      </c>
      <c r="O3" s="36" t="s">
        <v>198</v>
      </c>
      <c r="P3" s="133"/>
      <c r="Q3" s="134"/>
      <c r="R3" s="37" t="s">
        <v>184</v>
      </c>
      <c r="S3" s="127" t="s">
        <v>218</v>
      </c>
      <c r="T3" s="127"/>
      <c r="U3" s="127"/>
      <c r="V3" s="127"/>
      <c r="W3" s="128"/>
      <c r="AA3" s="2" t="s">
        <v>197</v>
      </c>
    </row>
    <row r="4" spans="1:27" ht="30.75" customHeight="1" x14ac:dyDescent="0.2">
      <c r="A4" s="93" t="s">
        <v>0</v>
      </c>
      <c r="B4" s="94"/>
      <c r="C4" s="94"/>
      <c r="D4" s="94"/>
      <c r="E4" s="94"/>
      <c r="F4" s="94"/>
      <c r="G4" s="95"/>
      <c r="H4" s="105" t="s">
        <v>1</v>
      </c>
      <c r="I4" s="106"/>
      <c r="J4" s="106"/>
      <c r="K4" s="106"/>
      <c r="L4" s="106"/>
      <c r="M4" s="107"/>
      <c r="N4" s="118" t="s">
        <v>2</v>
      </c>
      <c r="O4" s="119"/>
      <c r="P4" s="119"/>
      <c r="Q4" s="119"/>
      <c r="R4" s="120"/>
      <c r="S4" s="86" t="s">
        <v>3</v>
      </c>
      <c r="T4" s="87"/>
      <c r="U4" s="87"/>
      <c r="V4" s="88"/>
      <c r="W4" s="89" t="s">
        <v>4</v>
      </c>
      <c r="AA4" s="2" t="s">
        <v>198</v>
      </c>
    </row>
    <row r="5" spans="1:27" ht="87.75" customHeight="1" x14ac:dyDescent="0.2">
      <c r="A5" s="33" t="s">
        <v>5</v>
      </c>
      <c r="B5" s="33" t="s">
        <v>6</v>
      </c>
      <c r="C5" s="33" t="s">
        <v>7</v>
      </c>
      <c r="D5" s="33" t="s">
        <v>8</v>
      </c>
      <c r="E5" s="33" t="s">
        <v>9</v>
      </c>
      <c r="F5" s="33" t="s">
        <v>10</v>
      </c>
      <c r="G5" s="33" t="s">
        <v>11</v>
      </c>
      <c r="H5" s="46" t="s">
        <v>12</v>
      </c>
      <c r="I5" s="46" t="s">
        <v>13</v>
      </c>
      <c r="J5" s="46" t="s">
        <v>14</v>
      </c>
      <c r="K5" s="3" t="s">
        <v>15</v>
      </c>
      <c r="L5" s="35" t="s">
        <v>194</v>
      </c>
      <c r="M5" s="34" t="s">
        <v>16</v>
      </c>
      <c r="N5" s="116" t="s">
        <v>17</v>
      </c>
      <c r="O5" s="117"/>
      <c r="P5" s="54" t="s">
        <v>367</v>
      </c>
      <c r="Q5" s="34" t="s">
        <v>18</v>
      </c>
      <c r="R5" s="35" t="s">
        <v>19</v>
      </c>
      <c r="S5" s="46" t="s">
        <v>12</v>
      </c>
      <c r="T5" s="46" t="s">
        <v>13</v>
      </c>
      <c r="U5" s="46" t="s">
        <v>14</v>
      </c>
      <c r="V5" s="3" t="s">
        <v>15</v>
      </c>
      <c r="W5" s="90"/>
      <c r="AA5" s="2" t="s">
        <v>199</v>
      </c>
    </row>
    <row r="6" spans="1:27" ht="73.5" x14ac:dyDescent="0.2">
      <c r="A6" s="32">
        <v>1</v>
      </c>
      <c r="B6" s="8" t="s">
        <v>259</v>
      </c>
      <c r="C6" s="5" t="s">
        <v>39</v>
      </c>
      <c r="D6" s="6" t="s">
        <v>258</v>
      </c>
      <c r="E6" s="6" t="s">
        <v>91</v>
      </c>
      <c r="F6" s="6" t="s">
        <v>212</v>
      </c>
      <c r="G6" s="6" t="s">
        <v>206</v>
      </c>
      <c r="H6" s="48">
        <v>3</v>
      </c>
      <c r="I6" s="48">
        <v>5</v>
      </c>
      <c r="J6" s="49">
        <f>H6*I6</f>
        <v>15</v>
      </c>
      <c r="K6" s="50">
        <f t="shared" ref="K6:K39" si="0">IF((H6*I6)=0,0,IF(J6&lt;5,4,IF(J6&lt;10,3,IF(J6&lt;16,2,1))))</f>
        <v>2</v>
      </c>
      <c r="L6" s="40" t="str">
        <f t="shared" ref="L6:L39" si="1">IF(J6&gt;20,"Tolere Edilemez Risk",IF(J6&gt;12,"Belirgin Risk",IF(J6&gt;6,"Orta Seviye Risk",IF(J6&gt;=3,"Tolere Edilebilir Risk",IF(J6&lt;=2,"Çok Hafif Risk")))))</f>
        <v>Belirgin Risk</v>
      </c>
      <c r="M6" s="45" t="s">
        <v>108</v>
      </c>
      <c r="N6" s="56" t="s">
        <v>224</v>
      </c>
      <c r="O6" s="57"/>
      <c r="P6" s="53" t="s">
        <v>354</v>
      </c>
      <c r="Q6" s="7" t="s">
        <v>204</v>
      </c>
      <c r="R6" s="39">
        <f t="shared" ref="R6:R39" si="2">$W$1+IF(L6="Tolere Edilemez Risk",7,IF(L6="Belirgin Risk",21,IF(L6="Orta Seviye Risk",45,IF(L6="Tolere Edilebilir Risk",74,IF(L6="Çok Hafif Risk",120,0)))))</f>
        <v>42804</v>
      </c>
      <c r="S6" s="31">
        <v>2</v>
      </c>
      <c r="T6" s="42">
        <f t="shared" ref="T6:T39" si="3">I6</f>
        <v>5</v>
      </c>
      <c r="U6" s="42">
        <f t="shared" ref="U6:U39" si="4">(S6*T6)</f>
        <v>10</v>
      </c>
      <c r="V6" s="41">
        <f t="shared" ref="V6:V25" si="5">IF((S6*T6)=0,0,IF(U6&lt;5,4,IF(U6&lt;10,3,IF(U6&lt;16,2,1))))</f>
        <v>2</v>
      </c>
      <c r="W6" s="44" t="str">
        <f t="shared" ref="W6:W39" si="6">IF(V6=0,"Risk Derecelendirmesi Yapılmamıştır.",IF(V6=1,"Hemen gerekli önlemler alınmalı veya tesis, bina, üretim veya çevrenin kapatılması gerekmektedir.",IF(V6=2,"Kısa dönemde iyileştirici tedbirler alınmalıdır.",IF(V6=3,"Uzun dönemde iyileştirilmelidir.  Sürekli kontroller yapılmalıdır.Alınan önlemler gerektiğinde kontrol edilmelidir.",IF(V6=4,"Gözetim altında tutulmalıdır.")))))</f>
        <v>Kısa dönemde iyileştirici tedbirler alınmalıdır.</v>
      </c>
    </row>
    <row r="7" spans="1:27" ht="64.5" customHeight="1" x14ac:dyDescent="0.2">
      <c r="A7" s="32">
        <v>2</v>
      </c>
      <c r="B7" s="8" t="s">
        <v>259</v>
      </c>
      <c r="C7" s="5" t="s">
        <v>368</v>
      </c>
      <c r="D7" s="6" t="s">
        <v>347</v>
      </c>
      <c r="E7" s="6" t="s">
        <v>348</v>
      </c>
      <c r="F7" s="6" t="s">
        <v>212</v>
      </c>
      <c r="G7" s="6" t="s">
        <v>206</v>
      </c>
      <c r="H7" s="48">
        <v>3</v>
      </c>
      <c r="I7" s="48">
        <v>5</v>
      </c>
      <c r="J7" s="49">
        <f>H7*I7</f>
        <v>15</v>
      </c>
      <c r="K7" s="50">
        <f t="shared" ref="K7" si="7">IF((H7*I7)=0,0,IF(J7&lt;5,4,IF(J7&lt;10,3,IF(J7&lt;16,2,1))))</f>
        <v>2</v>
      </c>
      <c r="L7" s="40" t="str">
        <f t="shared" ref="L7" si="8">IF(J7&gt;20,"Tolere Edilemez Risk",IF(J7&gt;12,"Belirgin Risk",IF(J7&gt;6,"Orta Seviye Risk",IF(J7&gt;=3,"Tolere Edilebilir Risk",IF(J7&lt;=2,"Çok Hafif Risk")))))</f>
        <v>Belirgin Risk</v>
      </c>
      <c r="M7" s="45" t="s">
        <v>108</v>
      </c>
      <c r="N7" s="56" t="s">
        <v>349</v>
      </c>
      <c r="O7" s="57"/>
      <c r="P7" s="53" t="s">
        <v>355</v>
      </c>
      <c r="Q7" s="7" t="s">
        <v>204</v>
      </c>
      <c r="R7" s="39">
        <f t="shared" ref="R7" si="9">$W$1+IF(L7="Tolere Edilemez Risk",7,IF(L7="Belirgin Risk",21,IF(L7="Orta Seviye Risk",45,IF(L7="Tolere Edilebilir Risk",74,IF(L7="Çok Hafif Risk",120,0)))))</f>
        <v>42804</v>
      </c>
      <c r="S7" s="31">
        <v>2</v>
      </c>
      <c r="T7" s="42">
        <f t="shared" ref="T7" si="10">I7</f>
        <v>5</v>
      </c>
      <c r="U7" s="42">
        <f t="shared" ref="U7" si="11">(S7*T7)</f>
        <v>10</v>
      </c>
      <c r="V7" s="41">
        <f t="shared" ref="V7" si="12">IF((S7*T7)=0,0,IF(U7&lt;5,4,IF(U7&lt;10,3,IF(U7&lt;16,2,1))))</f>
        <v>2</v>
      </c>
      <c r="W7" s="44" t="str">
        <f t="shared" ref="W7" si="13">IF(V7=0,"Risk Derecelendirmesi Yapılmamıştır.",IF(V7=1,"Hemen gerekli önlemler alınmalı veya tesis, bina, üretim veya çevrenin kapatılması gerekmektedir.",IF(V7=2,"Kısa dönemde iyileştirici tedbirler alınmalıdır.",IF(V7=3,"Uzun dönemde iyileştirilmelidir.  Sürekli kontroller yapılmalıdır.Alınan önlemler gerektiğinde kontrol edilmelidir.",IF(V7=4,"Gözetim altında tutulmalıdır.")))))</f>
        <v>Kısa dönemde iyileştirici tedbirler alınmalıdır.</v>
      </c>
    </row>
    <row r="8" spans="1:27" ht="63.75" customHeight="1" x14ac:dyDescent="0.2">
      <c r="A8" s="32">
        <v>3</v>
      </c>
      <c r="B8" s="8" t="s">
        <v>259</v>
      </c>
      <c r="C8" s="5" t="s">
        <v>368</v>
      </c>
      <c r="D8" s="6" t="s">
        <v>347</v>
      </c>
      <c r="E8" s="6" t="s">
        <v>348</v>
      </c>
      <c r="F8" s="6" t="s">
        <v>212</v>
      </c>
      <c r="G8" s="6" t="s">
        <v>206</v>
      </c>
      <c r="H8" s="48">
        <v>3</v>
      </c>
      <c r="I8" s="48">
        <v>5</v>
      </c>
      <c r="J8" s="49">
        <f>H8*I8</f>
        <v>15</v>
      </c>
      <c r="K8" s="50">
        <f t="shared" ref="K8" si="14">IF((H8*I8)=0,0,IF(J8&lt;5,4,IF(J8&lt;10,3,IF(J8&lt;16,2,1))))</f>
        <v>2</v>
      </c>
      <c r="L8" s="40" t="str">
        <f t="shared" ref="L8" si="15">IF(J8&gt;20,"Tolere Edilemez Risk",IF(J8&gt;12,"Belirgin Risk",IF(J8&gt;6,"Orta Seviye Risk",IF(J8&gt;=3,"Tolere Edilebilir Risk",IF(J8&lt;=2,"Çok Hafif Risk")))))</f>
        <v>Belirgin Risk</v>
      </c>
      <c r="M8" s="45" t="s">
        <v>108</v>
      </c>
      <c r="N8" s="56" t="s">
        <v>350</v>
      </c>
      <c r="O8" s="57"/>
      <c r="P8" s="53" t="s">
        <v>356</v>
      </c>
      <c r="Q8" s="7" t="s">
        <v>204</v>
      </c>
      <c r="R8" s="39">
        <f t="shared" ref="R8" si="16">$W$1+IF(L8="Tolere Edilemez Risk",7,IF(L8="Belirgin Risk",21,IF(L8="Orta Seviye Risk",45,IF(L8="Tolere Edilebilir Risk",74,IF(L8="Çok Hafif Risk",120,0)))))</f>
        <v>42804</v>
      </c>
      <c r="S8" s="31">
        <v>2</v>
      </c>
      <c r="T8" s="42">
        <f t="shared" ref="T8" si="17">I8</f>
        <v>5</v>
      </c>
      <c r="U8" s="42">
        <f t="shared" ref="U8" si="18">(S8*T8)</f>
        <v>10</v>
      </c>
      <c r="V8" s="41">
        <f t="shared" ref="V8" si="19">IF((S8*T8)=0,0,IF(U8&lt;5,4,IF(U8&lt;10,3,IF(U8&lt;16,2,1))))</f>
        <v>2</v>
      </c>
      <c r="W8" s="44" t="str">
        <f t="shared" ref="W8" si="20">IF(V8=0,"Risk Derecelendirmesi Yapılmamıştır.",IF(V8=1,"Hemen gerekli önlemler alınmalı veya tesis, bina, üretim veya çevrenin kapatılması gerekmektedir.",IF(V8=2,"Kısa dönemde iyileştirici tedbirler alınmalıdır.",IF(V8=3,"Uzun dönemde iyileştirilmelidir.  Sürekli kontroller yapılmalıdır.Alınan önlemler gerektiğinde kontrol edilmelidir.",IF(V8=4,"Gözetim altında tutulmalıdır.")))))</f>
        <v>Kısa dönemde iyileştirici tedbirler alınmalıdır.</v>
      </c>
    </row>
    <row r="9" spans="1:27" ht="68.25" customHeight="1" x14ac:dyDescent="0.2">
      <c r="A9" s="32">
        <v>4</v>
      </c>
      <c r="B9" s="8" t="s">
        <v>259</v>
      </c>
      <c r="C9" s="5" t="s">
        <v>368</v>
      </c>
      <c r="D9" s="6" t="s">
        <v>214</v>
      </c>
      <c r="E9" s="6" t="s">
        <v>21</v>
      </c>
      <c r="F9" s="6" t="s">
        <v>215</v>
      </c>
      <c r="G9" s="6" t="s">
        <v>206</v>
      </c>
      <c r="H9" s="48">
        <v>3</v>
      </c>
      <c r="I9" s="48">
        <v>5</v>
      </c>
      <c r="J9" s="49">
        <f>H9*I9</f>
        <v>15</v>
      </c>
      <c r="K9" s="50">
        <f t="shared" si="0"/>
        <v>2</v>
      </c>
      <c r="L9" s="40" t="str">
        <f t="shared" si="1"/>
        <v>Belirgin Risk</v>
      </c>
      <c r="M9" s="44" t="str">
        <f t="shared" ref="M9:M14" si="21">IF(K9=0,"Risk Derecelendirmesi Yapılmamıştır.",IF(K9=1,"Hemen gerekli önlemler alınmalı veya tesis, bina, üretim veya çevrenin kapatılması gerekmektedir.",IF(K9=2,"Kısa dönemde iyileştirici tedbirler alınmalıdır.",IF(K9=3,"Uzun dönemde iyileştirilmelidir.  Sürekli kontroller yapılmalıdır.Alınan önlemler gerektiğinde kontrol edilmelidir.",IF(K9=4,"Gözetim altında tutulmalıdır.")))))</f>
        <v>Kısa dönemde iyileştirici tedbirler alınmalıdır.</v>
      </c>
      <c r="N9" s="56" t="s">
        <v>216</v>
      </c>
      <c r="O9" s="57"/>
      <c r="P9" s="53" t="s">
        <v>355</v>
      </c>
      <c r="Q9" s="7" t="s">
        <v>204</v>
      </c>
      <c r="R9" s="39">
        <f t="shared" si="2"/>
        <v>42804</v>
      </c>
      <c r="S9" s="31">
        <v>2</v>
      </c>
      <c r="T9" s="42">
        <f t="shared" si="3"/>
        <v>5</v>
      </c>
      <c r="U9" s="42">
        <f t="shared" si="4"/>
        <v>10</v>
      </c>
      <c r="V9" s="41">
        <f t="shared" si="5"/>
        <v>2</v>
      </c>
      <c r="W9" s="44" t="str">
        <f t="shared" si="6"/>
        <v>Kısa dönemde iyileştirici tedbirler alınmalıdır.</v>
      </c>
    </row>
    <row r="10" spans="1:27" ht="66" customHeight="1" x14ac:dyDescent="0.2">
      <c r="A10" s="32">
        <v>5</v>
      </c>
      <c r="B10" s="8" t="s">
        <v>20</v>
      </c>
      <c r="C10" s="5" t="s">
        <v>336</v>
      </c>
      <c r="D10" s="6" t="s">
        <v>202</v>
      </c>
      <c r="E10" s="6" t="s">
        <v>201</v>
      </c>
      <c r="F10" s="6" t="s">
        <v>30</v>
      </c>
      <c r="G10" s="6" t="s">
        <v>207</v>
      </c>
      <c r="H10" s="48">
        <v>3</v>
      </c>
      <c r="I10" s="48">
        <v>5</v>
      </c>
      <c r="J10" s="49">
        <f>H10*I10</f>
        <v>15</v>
      </c>
      <c r="K10" s="50">
        <f t="shared" si="0"/>
        <v>2</v>
      </c>
      <c r="L10" s="40" t="str">
        <f t="shared" si="1"/>
        <v>Belirgin Risk</v>
      </c>
      <c r="M10" s="44" t="str">
        <f t="shared" si="21"/>
        <v>Kısa dönemde iyileştirici tedbirler alınmalıdır.</v>
      </c>
      <c r="N10" s="56" t="s">
        <v>203</v>
      </c>
      <c r="O10" s="57"/>
      <c r="P10" s="53" t="s">
        <v>355</v>
      </c>
      <c r="Q10" s="7" t="s">
        <v>204</v>
      </c>
      <c r="R10" s="39">
        <f t="shared" si="2"/>
        <v>42804</v>
      </c>
      <c r="S10" s="31">
        <v>2</v>
      </c>
      <c r="T10" s="42">
        <f t="shared" si="3"/>
        <v>5</v>
      </c>
      <c r="U10" s="42">
        <f t="shared" si="4"/>
        <v>10</v>
      </c>
      <c r="V10" s="41">
        <f t="shared" si="5"/>
        <v>2</v>
      </c>
      <c r="W10" s="44" t="str">
        <f t="shared" si="6"/>
        <v>Kısa dönemde iyileştirici tedbirler alınmalıdır.</v>
      </c>
    </row>
    <row r="11" spans="1:27" ht="75.75" customHeight="1" x14ac:dyDescent="0.2">
      <c r="A11" s="32">
        <v>6</v>
      </c>
      <c r="B11" s="8" t="s">
        <v>20</v>
      </c>
      <c r="C11" s="5" t="s">
        <v>39</v>
      </c>
      <c r="D11" s="6" t="s">
        <v>219</v>
      </c>
      <c r="E11" s="6" t="s">
        <v>91</v>
      </c>
      <c r="F11" s="6" t="s">
        <v>212</v>
      </c>
      <c r="G11" s="6" t="s">
        <v>210</v>
      </c>
      <c r="H11" s="48">
        <v>3</v>
      </c>
      <c r="I11" s="48">
        <v>5</v>
      </c>
      <c r="J11" s="49">
        <f t="shared" ref="J11:J26" si="22">H11*I11</f>
        <v>15</v>
      </c>
      <c r="K11" s="50">
        <f t="shared" si="0"/>
        <v>2</v>
      </c>
      <c r="L11" s="40" t="str">
        <f t="shared" si="1"/>
        <v>Belirgin Risk</v>
      </c>
      <c r="M11" s="44" t="str">
        <f t="shared" si="21"/>
        <v>Kısa dönemde iyileştirici tedbirler alınmalıdır.</v>
      </c>
      <c r="N11" s="56" t="s">
        <v>220</v>
      </c>
      <c r="O11" s="57"/>
      <c r="P11" s="53" t="s">
        <v>354</v>
      </c>
      <c r="Q11" s="7" t="s">
        <v>204</v>
      </c>
      <c r="R11" s="39">
        <f t="shared" si="2"/>
        <v>42804</v>
      </c>
      <c r="S11" s="31">
        <v>2</v>
      </c>
      <c r="T11" s="42">
        <f t="shared" si="3"/>
        <v>5</v>
      </c>
      <c r="U11" s="42">
        <f t="shared" si="4"/>
        <v>10</v>
      </c>
      <c r="V11" s="41">
        <f t="shared" si="5"/>
        <v>2</v>
      </c>
      <c r="W11" s="44" t="str">
        <f t="shared" si="6"/>
        <v>Kısa dönemde iyileştirici tedbirler alınmalıdır.</v>
      </c>
    </row>
    <row r="12" spans="1:27" ht="83.25" customHeight="1" x14ac:dyDescent="0.2">
      <c r="A12" s="32">
        <v>7</v>
      </c>
      <c r="B12" s="8" t="s">
        <v>20</v>
      </c>
      <c r="C12" s="5" t="s">
        <v>337</v>
      </c>
      <c r="D12" s="6" t="s">
        <v>222</v>
      </c>
      <c r="E12" s="6" t="s">
        <v>221</v>
      </c>
      <c r="F12" s="6" t="s">
        <v>215</v>
      </c>
      <c r="G12" s="6" t="s">
        <v>210</v>
      </c>
      <c r="H12" s="48">
        <v>3</v>
      </c>
      <c r="I12" s="48">
        <v>5</v>
      </c>
      <c r="J12" s="49">
        <f t="shared" si="22"/>
        <v>15</v>
      </c>
      <c r="K12" s="50">
        <f t="shared" si="0"/>
        <v>2</v>
      </c>
      <c r="L12" s="40" t="str">
        <f t="shared" si="1"/>
        <v>Belirgin Risk</v>
      </c>
      <c r="M12" s="44" t="str">
        <f t="shared" si="21"/>
        <v>Kısa dönemde iyileştirici tedbirler alınmalıdır.</v>
      </c>
      <c r="N12" s="56" t="s">
        <v>223</v>
      </c>
      <c r="O12" s="57"/>
      <c r="P12" s="53" t="s">
        <v>355</v>
      </c>
      <c r="Q12" s="7" t="s">
        <v>204</v>
      </c>
      <c r="R12" s="39">
        <f t="shared" si="2"/>
        <v>42804</v>
      </c>
      <c r="S12" s="31">
        <v>2</v>
      </c>
      <c r="T12" s="42">
        <f t="shared" si="3"/>
        <v>5</v>
      </c>
      <c r="U12" s="42">
        <f t="shared" si="4"/>
        <v>10</v>
      </c>
      <c r="V12" s="41">
        <f t="shared" si="5"/>
        <v>2</v>
      </c>
      <c r="W12" s="44" t="str">
        <f t="shared" si="6"/>
        <v>Kısa dönemde iyileştirici tedbirler alınmalıdır.</v>
      </c>
    </row>
    <row r="13" spans="1:27" ht="66.75" customHeight="1" x14ac:dyDescent="0.2">
      <c r="A13" s="32">
        <v>8</v>
      </c>
      <c r="B13" s="8" t="s">
        <v>20</v>
      </c>
      <c r="C13" s="5" t="s">
        <v>338</v>
      </c>
      <c r="D13" s="6" t="s">
        <v>225</v>
      </c>
      <c r="E13" s="6" t="s">
        <v>103</v>
      </c>
      <c r="F13" s="6" t="s">
        <v>226</v>
      </c>
      <c r="G13" s="6" t="s">
        <v>206</v>
      </c>
      <c r="H13" s="48">
        <v>3</v>
      </c>
      <c r="I13" s="48">
        <v>5</v>
      </c>
      <c r="J13" s="49">
        <f t="shared" si="22"/>
        <v>15</v>
      </c>
      <c r="K13" s="50">
        <f t="shared" si="0"/>
        <v>2</v>
      </c>
      <c r="L13" s="40" t="str">
        <f t="shared" si="1"/>
        <v>Belirgin Risk</v>
      </c>
      <c r="M13" s="44" t="str">
        <f t="shared" si="21"/>
        <v>Kısa dönemde iyileştirici tedbirler alınmalıdır.</v>
      </c>
      <c r="N13" s="56" t="s">
        <v>227</v>
      </c>
      <c r="O13" s="57"/>
      <c r="P13" s="53" t="s">
        <v>357</v>
      </c>
      <c r="Q13" s="7" t="s">
        <v>204</v>
      </c>
      <c r="R13" s="39">
        <f t="shared" si="2"/>
        <v>42804</v>
      </c>
      <c r="S13" s="31">
        <v>2</v>
      </c>
      <c r="T13" s="42">
        <f t="shared" si="3"/>
        <v>5</v>
      </c>
      <c r="U13" s="42">
        <f t="shared" si="4"/>
        <v>10</v>
      </c>
      <c r="V13" s="41">
        <f t="shared" si="5"/>
        <v>2</v>
      </c>
      <c r="W13" s="44" t="str">
        <f t="shared" si="6"/>
        <v>Kısa dönemde iyileştirici tedbirler alınmalıdır.</v>
      </c>
    </row>
    <row r="14" spans="1:27" ht="96.75" customHeight="1" x14ac:dyDescent="0.2">
      <c r="A14" s="32">
        <v>9</v>
      </c>
      <c r="B14" s="8" t="s">
        <v>20</v>
      </c>
      <c r="C14" s="5" t="s">
        <v>338</v>
      </c>
      <c r="D14" s="6" t="s">
        <v>229</v>
      </c>
      <c r="E14" s="6" t="s">
        <v>230</v>
      </c>
      <c r="F14" s="6" t="s">
        <v>154</v>
      </c>
      <c r="G14" s="6" t="s">
        <v>206</v>
      </c>
      <c r="H14" s="48">
        <v>3</v>
      </c>
      <c r="I14" s="48">
        <v>5</v>
      </c>
      <c r="J14" s="49">
        <f t="shared" si="22"/>
        <v>15</v>
      </c>
      <c r="K14" s="50">
        <f t="shared" si="0"/>
        <v>2</v>
      </c>
      <c r="L14" s="40" t="str">
        <f t="shared" si="1"/>
        <v>Belirgin Risk</v>
      </c>
      <c r="M14" s="44" t="str">
        <f t="shared" si="21"/>
        <v>Kısa dönemde iyileştirici tedbirler alınmalıdır.</v>
      </c>
      <c r="N14" s="56" t="s">
        <v>228</v>
      </c>
      <c r="O14" s="57"/>
      <c r="P14" s="53" t="s">
        <v>357</v>
      </c>
      <c r="Q14" s="7" t="s">
        <v>204</v>
      </c>
      <c r="R14" s="39">
        <f t="shared" si="2"/>
        <v>42804</v>
      </c>
      <c r="S14" s="31">
        <v>2</v>
      </c>
      <c r="T14" s="42">
        <f t="shared" si="3"/>
        <v>5</v>
      </c>
      <c r="U14" s="42">
        <f t="shared" si="4"/>
        <v>10</v>
      </c>
      <c r="V14" s="41">
        <f t="shared" si="5"/>
        <v>2</v>
      </c>
      <c r="W14" s="44" t="str">
        <f t="shared" si="6"/>
        <v>Kısa dönemde iyileştirici tedbirler alınmalıdır.</v>
      </c>
    </row>
    <row r="15" spans="1:27" ht="70.5" customHeight="1" x14ac:dyDescent="0.2">
      <c r="A15" s="32">
        <v>10</v>
      </c>
      <c r="B15" s="8" t="s">
        <v>20</v>
      </c>
      <c r="C15" s="5" t="s">
        <v>338</v>
      </c>
      <c r="D15" s="6" t="s">
        <v>234</v>
      </c>
      <c r="E15" s="6" t="s">
        <v>231</v>
      </c>
      <c r="F15" s="6" t="s">
        <v>154</v>
      </c>
      <c r="G15" s="6" t="s">
        <v>206</v>
      </c>
      <c r="H15" s="48">
        <v>3</v>
      </c>
      <c r="I15" s="48">
        <v>5</v>
      </c>
      <c r="J15" s="49">
        <f t="shared" si="22"/>
        <v>15</v>
      </c>
      <c r="K15" s="50">
        <f t="shared" si="0"/>
        <v>2</v>
      </c>
      <c r="L15" s="40" t="str">
        <f t="shared" si="1"/>
        <v>Belirgin Risk</v>
      </c>
      <c r="M15" s="45" t="s">
        <v>108</v>
      </c>
      <c r="N15" s="56" t="s">
        <v>238</v>
      </c>
      <c r="O15" s="57"/>
      <c r="P15" s="53" t="s">
        <v>357</v>
      </c>
      <c r="Q15" s="7" t="s">
        <v>204</v>
      </c>
      <c r="R15" s="39">
        <f t="shared" si="2"/>
        <v>42804</v>
      </c>
      <c r="S15" s="31">
        <v>2</v>
      </c>
      <c r="T15" s="42">
        <f t="shared" si="3"/>
        <v>5</v>
      </c>
      <c r="U15" s="42">
        <f t="shared" si="4"/>
        <v>10</v>
      </c>
      <c r="V15" s="41">
        <f t="shared" si="5"/>
        <v>2</v>
      </c>
      <c r="W15" s="44" t="str">
        <f t="shared" si="6"/>
        <v>Kısa dönemde iyileştirici tedbirler alınmalıdır.</v>
      </c>
    </row>
    <row r="16" spans="1:27" ht="71.25" customHeight="1" x14ac:dyDescent="0.2">
      <c r="A16" s="32">
        <v>11</v>
      </c>
      <c r="B16" s="8" t="s">
        <v>20</v>
      </c>
      <c r="C16" s="5" t="s">
        <v>338</v>
      </c>
      <c r="D16" s="6" t="s">
        <v>232</v>
      </c>
      <c r="E16" s="6" t="s">
        <v>231</v>
      </c>
      <c r="F16" s="6" t="s">
        <v>154</v>
      </c>
      <c r="G16" s="6" t="s">
        <v>206</v>
      </c>
      <c r="H16" s="48">
        <v>3</v>
      </c>
      <c r="I16" s="48">
        <v>5</v>
      </c>
      <c r="J16" s="49">
        <f t="shared" si="22"/>
        <v>15</v>
      </c>
      <c r="K16" s="50">
        <f t="shared" si="0"/>
        <v>2</v>
      </c>
      <c r="L16" s="40" t="str">
        <f t="shared" si="1"/>
        <v>Belirgin Risk</v>
      </c>
      <c r="M16" s="44" t="str">
        <f>IF(K16=0,"Risk Derecelendirmesi Yapılmamıştır.",IF(K16=1,"Hemen gerekli önlemler alınmalı veya tesis, bina, üretim veya çevrenin kapatılması gerekmektedir.",IF(K16=2,"Kısa dönemde iyileştirici tedbirler alınmalıdır.",IF(K16=3,"Uzun dönemde iyileştirilmelidir.  Sürekli kontroller yapılmalıdır.Alınan önlemler gerektiğinde kontrol edilmelidir.",IF(K16=4,"Gözetim altında tutulmalıdır.")))))</f>
        <v>Kısa dönemde iyileştirici tedbirler alınmalıdır.</v>
      </c>
      <c r="N16" s="56" t="s">
        <v>233</v>
      </c>
      <c r="O16" s="57"/>
      <c r="P16" s="53" t="s">
        <v>357</v>
      </c>
      <c r="Q16" s="7" t="s">
        <v>204</v>
      </c>
      <c r="R16" s="39">
        <f t="shared" si="2"/>
        <v>42804</v>
      </c>
      <c r="S16" s="31">
        <v>2</v>
      </c>
      <c r="T16" s="42">
        <f t="shared" si="3"/>
        <v>5</v>
      </c>
      <c r="U16" s="42">
        <f t="shared" si="4"/>
        <v>10</v>
      </c>
      <c r="V16" s="41">
        <f t="shared" si="5"/>
        <v>2</v>
      </c>
      <c r="W16" s="44" t="str">
        <f t="shared" si="6"/>
        <v>Kısa dönemde iyileştirici tedbirler alınmalıdır.</v>
      </c>
    </row>
    <row r="17" spans="1:23" ht="73.5" customHeight="1" x14ac:dyDescent="0.2">
      <c r="A17" s="32">
        <v>12</v>
      </c>
      <c r="B17" s="8" t="s">
        <v>20</v>
      </c>
      <c r="C17" s="5" t="s">
        <v>338</v>
      </c>
      <c r="D17" s="6" t="s">
        <v>235</v>
      </c>
      <c r="E17" s="6" t="s">
        <v>231</v>
      </c>
      <c r="F17" s="6" t="s">
        <v>154</v>
      </c>
      <c r="G17" s="6" t="s">
        <v>206</v>
      </c>
      <c r="H17" s="48">
        <v>3</v>
      </c>
      <c r="I17" s="48">
        <v>5</v>
      </c>
      <c r="J17" s="49">
        <f t="shared" si="22"/>
        <v>15</v>
      </c>
      <c r="K17" s="50">
        <f t="shared" si="0"/>
        <v>2</v>
      </c>
      <c r="L17" s="40" t="str">
        <f t="shared" si="1"/>
        <v>Belirgin Risk</v>
      </c>
      <c r="M17" s="44" t="str">
        <f>IF(K17=0,"Risk Derecelendirmesi Yapılmamıştır.",IF(K17=1,"Hemen gerekli önlemler alınmalı veya tesis, bina, üretim veya çevrenin kapatılması gerekmektedir.",IF(K17=2,"Kısa dönemde iyileştirici tedbirler alınmalıdır.",IF(K17=3,"Uzun dönemde iyileştirilmelidir.  Sürekli kontroller yapılmalıdır.Alınan önlemler gerektiğinde kontrol edilmelidir.",IF(K17=4,"Gözetim altında tutulmalıdır.")))))</f>
        <v>Kısa dönemde iyileştirici tedbirler alınmalıdır.</v>
      </c>
      <c r="N17" s="56" t="s">
        <v>239</v>
      </c>
      <c r="O17" s="57"/>
      <c r="P17" s="53" t="s">
        <v>357</v>
      </c>
      <c r="Q17" s="7" t="s">
        <v>204</v>
      </c>
      <c r="R17" s="39">
        <f t="shared" si="2"/>
        <v>42804</v>
      </c>
      <c r="S17" s="31">
        <v>2</v>
      </c>
      <c r="T17" s="42">
        <f t="shared" si="3"/>
        <v>5</v>
      </c>
      <c r="U17" s="42">
        <f t="shared" si="4"/>
        <v>10</v>
      </c>
      <c r="V17" s="41">
        <f t="shared" si="5"/>
        <v>2</v>
      </c>
      <c r="W17" s="44" t="str">
        <f t="shared" si="6"/>
        <v>Kısa dönemde iyileştirici tedbirler alınmalıdır.</v>
      </c>
    </row>
    <row r="18" spans="1:23" ht="97.5" customHeight="1" x14ac:dyDescent="0.2">
      <c r="A18" s="32">
        <v>13</v>
      </c>
      <c r="B18" s="8" t="s">
        <v>20</v>
      </c>
      <c r="C18" s="5" t="s">
        <v>339</v>
      </c>
      <c r="D18" s="6" t="s">
        <v>236</v>
      </c>
      <c r="E18" s="6" t="s">
        <v>237</v>
      </c>
      <c r="F18" s="6" t="s">
        <v>212</v>
      </c>
      <c r="G18" s="6" t="s">
        <v>206</v>
      </c>
      <c r="H18" s="48">
        <v>3</v>
      </c>
      <c r="I18" s="48">
        <v>5</v>
      </c>
      <c r="J18" s="49">
        <f t="shared" si="22"/>
        <v>15</v>
      </c>
      <c r="K18" s="50">
        <f t="shared" si="0"/>
        <v>2</v>
      </c>
      <c r="L18" s="40" t="str">
        <f t="shared" si="1"/>
        <v>Belirgin Risk</v>
      </c>
      <c r="M18" s="45" t="s">
        <v>108</v>
      </c>
      <c r="N18" s="56" t="s">
        <v>241</v>
      </c>
      <c r="O18" s="57"/>
      <c r="P18" s="53" t="s">
        <v>358</v>
      </c>
      <c r="Q18" s="7" t="s">
        <v>204</v>
      </c>
      <c r="R18" s="39">
        <f t="shared" si="2"/>
        <v>42804</v>
      </c>
      <c r="S18" s="31">
        <v>2</v>
      </c>
      <c r="T18" s="42">
        <f t="shared" si="3"/>
        <v>5</v>
      </c>
      <c r="U18" s="42">
        <f t="shared" si="4"/>
        <v>10</v>
      </c>
      <c r="V18" s="41">
        <f t="shared" si="5"/>
        <v>2</v>
      </c>
      <c r="W18" s="44" t="str">
        <f t="shared" si="6"/>
        <v>Kısa dönemde iyileştirici tedbirler alınmalıdır.</v>
      </c>
    </row>
    <row r="19" spans="1:23" ht="55.5" customHeight="1" x14ac:dyDescent="0.2">
      <c r="A19" s="32">
        <v>14</v>
      </c>
      <c r="B19" s="8" t="s">
        <v>20</v>
      </c>
      <c r="C19" s="5" t="s">
        <v>368</v>
      </c>
      <c r="D19" s="6" t="s">
        <v>240</v>
      </c>
      <c r="E19" s="6" t="s">
        <v>256</v>
      </c>
      <c r="F19" s="6" t="s">
        <v>154</v>
      </c>
      <c r="G19" s="6" t="s">
        <v>206</v>
      </c>
      <c r="H19" s="48">
        <v>3</v>
      </c>
      <c r="I19" s="48">
        <v>5</v>
      </c>
      <c r="J19" s="49">
        <f t="shared" si="22"/>
        <v>15</v>
      </c>
      <c r="K19" s="50">
        <f t="shared" si="0"/>
        <v>2</v>
      </c>
      <c r="L19" s="40" t="str">
        <f t="shared" si="1"/>
        <v>Belirgin Risk</v>
      </c>
      <c r="M19" s="44" t="str">
        <f t="shared" ref="M19:M52" si="23">IF(K19=0,"Risk Derecelendirmesi Yapılmamıştır.",IF(K19=1,"Hemen gerekli önlemler alınmalı veya tesis, bina, üretim veya çevrenin kapatılması gerekmektedir.",IF(K19=2,"Kısa dönemde iyileştirici tedbirler alınmalıdır.",IF(K19=3,"Uzun dönemde iyileştirilmelidir.  Sürekli kontroller yapılmalıdır.Alınan önlemler gerektiğinde kontrol edilmelidir.",IF(K19=4,"Gözetim altında tutulmalıdır.")))))</f>
        <v>Kısa dönemde iyileştirici tedbirler alınmalıdır.</v>
      </c>
      <c r="N19" s="56" t="s">
        <v>242</v>
      </c>
      <c r="O19" s="57"/>
      <c r="P19" s="53" t="s">
        <v>359</v>
      </c>
      <c r="Q19" s="7" t="s">
        <v>204</v>
      </c>
      <c r="R19" s="39">
        <f t="shared" si="2"/>
        <v>42804</v>
      </c>
      <c r="S19" s="31">
        <v>2</v>
      </c>
      <c r="T19" s="42">
        <f t="shared" si="3"/>
        <v>5</v>
      </c>
      <c r="U19" s="42">
        <f t="shared" si="4"/>
        <v>10</v>
      </c>
      <c r="V19" s="41">
        <f t="shared" si="5"/>
        <v>2</v>
      </c>
      <c r="W19" s="44" t="str">
        <f t="shared" si="6"/>
        <v>Kısa dönemde iyileştirici tedbirler alınmalıdır.</v>
      </c>
    </row>
    <row r="20" spans="1:23" ht="53.25" customHeight="1" x14ac:dyDescent="0.2">
      <c r="A20" s="32">
        <v>15</v>
      </c>
      <c r="B20" s="8" t="s">
        <v>20</v>
      </c>
      <c r="C20" s="5" t="s">
        <v>368</v>
      </c>
      <c r="D20" s="6" t="s">
        <v>254</v>
      </c>
      <c r="E20" s="6" t="s">
        <v>29</v>
      </c>
      <c r="F20" s="6" t="s">
        <v>215</v>
      </c>
      <c r="G20" s="6" t="s">
        <v>210</v>
      </c>
      <c r="H20" s="48">
        <v>3</v>
      </c>
      <c r="I20" s="48">
        <v>5</v>
      </c>
      <c r="J20" s="49">
        <f t="shared" si="22"/>
        <v>15</v>
      </c>
      <c r="K20" s="50">
        <f t="shared" si="0"/>
        <v>2</v>
      </c>
      <c r="L20" s="40" t="str">
        <f t="shared" si="1"/>
        <v>Belirgin Risk</v>
      </c>
      <c r="M20" s="44" t="str">
        <f t="shared" si="23"/>
        <v>Kısa dönemde iyileştirici tedbirler alınmalıdır.</v>
      </c>
      <c r="N20" s="56" t="s">
        <v>255</v>
      </c>
      <c r="O20" s="57"/>
      <c r="P20" s="53" t="s">
        <v>359</v>
      </c>
      <c r="Q20" s="7" t="s">
        <v>204</v>
      </c>
      <c r="R20" s="39">
        <f t="shared" si="2"/>
        <v>42804</v>
      </c>
      <c r="S20" s="31">
        <v>2</v>
      </c>
      <c r="T20" s="42">
        <f t="shared" si="3"/>
        <v>5</v>
      </c>
      <c r="U20" s="42">
        <f t="shared" si="4"/>
        <v>10</v>
      </c>
      <c r="V20" s="41">
        <f t="shared" si="5"/>
        <v>2</v>
      </c>
      <c r="W20" s="44" t="str">
        <f t="shared" si="6"/>
        <v>Kısa dönemde iyileştirici tedbirler alınmalıdır.</v>
      </c>
    </row>
    <row r="21" spans="1:23" ht="52.5" x14ac:dyDescent="0.2">
      <c r="A21" s="32">
        <v>16</v>
      </c>
      <c r="B21" s="8" t="s">
        <v>20</v>
      </c>
      <c r="C21" s="5" t="s">
        <v>368</v>
      </c>
      <c r="D21" s="6" t="s">
        <v>244</v>
      </c>
      <c r="E21" s="6" t="s">
        <v>256</v>
      </c>
      <c r="F21" s="6" t="s">
        <v>154</v>
      </c>
      <c r="G21" s="6" t="s">
        <v>206</v>
      </c>
      <c r="H21" s="48">
        <v>3</v>
      </c>
      <c r="I21" s="48">
        <v>5</v>
      </c>
      <c r="J21" s="49">
        <f t="shared" si="22"/>
        <v>15</v>
      </c>
      <c r="K21" s="50">
        <f t="shared" si="0"/>
        <v>2</v>
      </c>
      <c r="L21" s="40" t="str">
        <f t="shared" si="1"/>
        <v>Belirgin Risk</v>
      </c>
      <c r="M21" s="44" t="str">
        <f t="shared" si="23"/>
        <v>Kısa dönemde iyileştirici tedbirler alınmalıdır.</v>
      </c>
      <c r="N21" s="56" t="s">
        <v>260</v>
      </c>
      <c r="O21" s="57"/>
      <c r="P21" s="53" t="s">
        <v>359</v>
      </c>
      <c r="Q21" s="7" t="s">
        <v>204</v>
      </c>
      <c r="R21" s="39">
        <f t="shared" si="2"/>
        <v>42804</v>
      </c>
      <c r="S21" s="31">
        <v>1</v>
      </c>
      <c r="T21" s="42">
        <f t="shared" si="3"/>
        <v>5</v>
      </c>
      <c r="U21" s="42">
        <f t="shared" si="4"/>
        <v>5</v>
      </c>
      <c r="V21" s="41">
        <f t="shared" si="5"/>
        <v>3</v>
      </c>
      <c r="W21" s="44" t="str">
        <f t="shared" si="6"/>
        <v>Uzun dönemde iyileştirilmelidir.  Sürekli kontroller yapılmalıdır.Alınan önlemler gerektiğinde kontrol edilmelidir.</v>
      </c>
    </row>
    <row r="22" spans="1:23" ht="69.75" customHeight="1" x14ac:dyDescent="0.2">
      <c r="A22" s="32">
        <v>17</v>
      </c>
      <c r="B22" s="4" t="s">
        <v>20</v>
      </c>
      <c r="C22" s="5" t="s">
        <v>370</v>
      </c>
      <c r="D22" s="6" t="s">
        <v>314</v>
      </c>
      <c r="E22" s="6" t="s">
        <v>315</v>
      </c>
      <c r="F22" s="6" t="s">
        <v>316</v>
      </c>
      <c r="G22" s="6" t="s">
        <v>206</v>
      </c>
      <c r="H22" s="48">
        <v>3</v>
      </c>
      <c r="I22" s="48">
        <v>5</v>
      </c>
      <c r="J22" s="49">
        <f t="shared" si="22"/>
        <v>15</v>
      </c>
      <c r="K22" s="50">
        <f t="shared" si="0"/>
        <v>2</v>
      </c>
      <c r="L22" s="40" t="str">
        <f t="shared" si="1"/>
        <v>Belirgin Risk</v>
      </c>
      <c r="M22" s="44" t="str">
        <f t="shared" si="23"/>
        <v>Kısa dönemde iyileştirici tedbirler alınmalıdır.</v>
      </c>
      <c r="N22" s="56" t="s">
        <v>317</v>
      </c>
      <c r="O22" s="57"/>
      <c r="P22" s="53" t="s">
        <v>360</v>
      </c>
      <c r="Q22" s="7" t="s">
        <v>204</v>
      </c>
      <c r="R22" s="39">
        <f t="shared" si="2"/>
        <v>42804</v>
      </c>
      <c r="S22" s="31">
        <v>1</v>
      </c>
      <c r="T22" s="42">
        <f t="shared" si="3"/>
        <v>5</v>
      </c>
      <c r="U22" s="42">
        <f t="shared" si="4"/>
        <v>5</v>
      </c>
      <c r="V22" s="41">
        <f t="shared" si="5"/>
        <v>3</v>
      </c>
      <c r="W22" s="44" t="str">
        <f t="shared" si="6"/>
        <v>Uzun dönemde iyileştirilmelidir.  Sürekli kontroller yapılmalıdır.Alınan önlemler gerektiğinde kontrol edilmelidir.</v>
      </c>
    </row>
    <row r="23" spans="1:23" ht="52.5" x14ac:dyDescent="0.2">
      <c r="A23" s="32">
        <v>18</v>
      </c>
      <c r="B23" s="8" t="s">
        <v>20</v>
      </c>
      <c r="C23" s="5" t="s">
        <v>370</v>
      </c>
      <c r="D23" s="6" t="s">
        <v>274</v>
      </c>
      <c r="E23" s="6" t="s">
        <v>275</v>
      </c>
      <c r="F23" s="6" t="s">
        <v>276</v>
      </c>
      <c r="G23" s="6" t="s">
        <v>210</v>
      </c>
      <c r="H23" s="48">
        <v>3</v>
      </c>
      <c r="I23" s="48">
        <v>5</v>
      </c>
      <c r="J23" s="49">
        <f t="shared" si="22"/>
        <v>15</v>
      </c>
      <c r="K23" s="50">
        <f t="shared" si="0"/>
        <v>2</v>
      </c>
      <c r="L23" s="40" t="str">
        <f t="shared" si="1"/>
        <v>Belirgin Risk</v>
      </c>
      <c r="M23" s="44" t="str">
        <f t="shared" si="23"/>
        <v>Kısa dönemde iyileştirici tedbirler alınmalıdır.</v>
      </c>
      <c r="N23" s="56" t="s">
        <v>277</v>
      </c>
      <c r="O23" s="57"/>
      <c r="P23" s="53" t="s">
        <v>361</v>
      </c>
      <c r="Q23" s="7" t="s">
        <v>204</v>
      </c>
      <c r="R23" s="39">
        <f t="shared" si="2"/>
        <v>42804</v>
      </c>
      <c r="S23" s="31">
        <v>2</v>
      </c>
      <c r="T23" s="42">
        <f t="shared" si="3"/>
        <v>5</v>
      </c>
      <c r="U23" s="42">
        <f t="shared" si="4"/>
        <v>10</v>
      </c>
      <c r="V23" s="41">
        <f t="shared" si="5"/>
        <v>2</v>
      </c>
      <c r="W23" s="44" t="str">
        <f t="shared" si="6"/>
        <v>Kısa dönemde iyileştirici tedbirler alınmalıdır.</v>
      </c>
    </row>
    <row r="24" spans="1:23" ht="45.75" customHeight="1" x14ac:dyDescent="0.2">
      <c r="A24" s="32">
        <v>19</v>
      </c>
      <c r="B24" s="8" t="s">
        <v>259</v>
      </c>
      <c r="C24" s="5" t="s">
        <v>368</v>
      </c>
      <c r="D24" s="6" t="s">
        <v>285</v>
      </c>
      <c r="E24" s="6" t="s">
        <v>286</v>
      </c>
      <c r="F24" s="6" t="s">
        <v>333</v>
      </c>
      <c r="G24" s="6" t="s">
        <v>206</v>
      </c>
      <c r="H24" s="48">
        <v>3</v>
      </c>
      <c r="I24" s="48">
        <v>5</v>
      </c>
      <c r="J24" s="49">
        <f t="shared" si="22"/>
        <v>15</v>
      </c>
      <c r="K24" s="50">
        <f t="shared" si="0"/>
        <v>2</v>
      </c>
      <c r="L24" s="40" t="str">
        <f t="shared" si="1"/>
        <v>Belirgin Risk</v>
      </c>
      <c r="M24" s="44" t="str">
        <f t="shared" si="23"/>
        <v>Kısa dönemde iyileştirici tedbirler alınmalıdır.</v>
      </c>
      <c r="N24" s="56" t="s">
        <v>289</v>
      </c>
      <c r="O24" s="57"/>
      <c r="P24" s="53" t="s">
        <v>355</v>
      </c>
      <c r="Q24" s="7" t="s">
        <v>204</v>
      </c>
      <c r="R24" s="39">
        <f t="shared" si="2"/>
        <v>42804</v>
      </c>
      <c r="S24" s="31">
        <v>2</v>
      </c>
      <c r="T24" s="42">
        <f t="shared" si="3"/>
        <v>5</v>
      </c>
      <c r="U24" s="42">
        <f t="shared" si="4"/>
        <v>10</v>
      </c>
      <c r="V24" s="41">
        <f t="shared" si="5"/>
        <v>2</v>
      </c>
      <c r="W24" s="44" t="str">
        <f t="shared" si="6"/>
        <v>Kısa dönemde iyileştirici tedbirler alınmalıdır.</v>
      </c>
    </row>
    <row r="25" spans="1:23" ht="53.25" customHeight="1" x14ac:dyDescent="0.2">
      <c r="A25" s="32">
        <v>20</v>
      </c>
      <c r="B25" s="8" t="s">
        <v>259</v>
      </c>
      <c r="C25" s="5" t="s">
        <v>340</v>
      </c>
      <c r="D25" s="6" t="s">
        <v>295</v>
      </c>
      <c r="E25" s="6" t="s">
        <v>102</v>
      </c>
      <c r="F25" s="6" t="s">
        <v>215</v>
      </c>
      <c r="G25" s="6" t="s">
        <v>206</v>
      </c>
      <c r="H25" s="48">
        <v>3</v>
      </c>
      <c r="I25" s="48">
        <v>5</v>
      </c>
      <c r="J25" s="49">
        <f t="shared" si="22"/>
        <v>15</v>
      </c>
      <c r="K25" s="50">
        <f t="shared" si="0"/>
        <v>2</v>
      </c>
      <c r="L25" s="40" t="str">
        <f t="shared" si="1"/>
        <v>Belirgin Risk</v>
      </c>
      <c r="M25" s="44" t="str">
        <f t="shared" si="23"/>
        <v>Kısa dönemde iyileştirici tedbirler alınmalıdır.</v>
      </c>
      <c r="N25" s="56" t="s">
        <v>296</v>
      </c>
      <c r="O25" s="57"/>
      <c r="P25" s="53" t="s">
        <v>362</v>
      </c>
      <c r="Q25" s="7" t="s">
        <v>204</v>
      </c>
      <c r="R25" s="39">
        <f t="shared" si="2"/>
        <v>42804</v>
      </c>
      <c r="S25" s="31">
        <v>1</v>
      </c>
      <c r="T25" s="42">
        <f t="shared" si="3"/>
        <v>5</v>
      </c>
      <c r="U25" s="42">
        <f t="shared" si="4"/>
        <v>5</v>
      </c>
      <c r="V25" s="41">
        <f t="shared" si="5"/>
        <v>3</v>
      </c>
      <c r="W25" s="44" t="str">
        <f t="shared" si="6"/>
        <v>Uzun dönemde iyileştirilmelidir.  Sürekli kontroller yapılmalıdır.Alınan önlemler gerektiğinde kontrol edilmelidir.</v>
      </c>
    </row>
    <row r="26" spans="1:23" ht="52.5" customHeight="1" x14ac:dyDescent="0.2">
      <c r="A26" s="32">
        <v>21</v>
      </c>
      <c r="B26" s="8" t="s">
        <v>20</v>
      </c>
      <c r="C26" s="5" t="s">
        <v>341</v>
      </c>
      <c r="D26" s="6" t="s">
        <v>307</v>
      </c>
      <c r="E26" s="6" t="s">
        <v>91</v>
      </c>
      <c r="F26" s="6" t="s">
        <v>212</v>
      </c>
      <c r="G26" s="6" t="s">
        <v>206</v>
      </c>
      <c r="H26" s="48">
        <v>3</v>
      </c>
      <c r="I26" s="48">
        <v>5</v>
      </c>
      <c r="J26" s="49">
        <f t="shared" si="22"/>
        <v>15</v>
      </c>
      <c r="K26" s="50">
        <f t="shared" si="0"/>
        <v>2</v>
      </c>
      <c r="L26" s="40" t="str">
        <f t="shared" si="1"/>
        <v>Belirgin Risk</v>
      </c>
      <c r="M26" s="44" t="str">
        <f t="shared" si="23"/>
        <v>Kısa dönemde iyileştirici tedbirler alınmalıdır.</v>
      </c>
      <c r="N26" s="58" t="s">
        <v>308</v>
      </c>
      <c r="O26" s="59"/>
      <c r="P26" s="53" t="s">
        <v>355</v>
      </c>
      <c r="Q26" s="7" t="s">
        <v>204</v>
      </c>
      <c r="R26" s="39">
        <f t="shared" si="2"/>
        <v>42804</v>
      </c>
      <c r="S26" s="31">
        <v>1</v>
      </c>
      <c r="T26" s="42">
        <f t="shared" si="3"/>
        <v>5</v>
      </c>
      <c r="U26" s="42">
        <f t="shared" si="4"/>
        <v>5</v>
      </c>
      <c r="V26" s="41">
        <v>2</v>
      </c>
      <c r="W26" s="44" t="str">
        <f t="shared" si="6"/>
        <v>Kısa dönemde iyileştirici tedbirler alınmalıdır.</v>
      </c>
    </row>
    <row r="27" spans="1:23" ht="52.5" x14ac:dyDescent="0.2">
      <c r="A27" s="32">
        <v>22</v>
      </c>
      <c r="B27" s="8" t="s">
        <v>20</v>
      </c>
      <c r="C27" s="5" t="s">
        <v>22</v>
      </c>
      <c r="D27" s="6" t="s">
        <v>34</v>
      </c>
      <c r="E27" s="6" t="s">
        <v>29</v>
      </c>
      <c r="F27" s="6" t="s">
        <v>30</v>
      </c>
      <c r="G27" s="6" t="s">
        <v>206</v>
      </c>
      <c r="H27" s="48">
        <v>3</v>
      </c>
      <c r="I27" s="48">
        <v>5</v>
      </c>
      <c r="J27" s="49">
        <f t="shared" ref="J27:J40" si="24">(H27*I27)</f>
        <v>15</v>
      </c>
      <c r="K27" s="50">
        <f t="shared" si="0"/>
        <v>2</v>
      </c>
      <c r="L27" s="40" t="str">
        <f t="shared" si="1"/>
        <v>Belirgin Risk</v>
      </c>
      <c r="M27" s="44" t="str">
        <f t="shared" si="23"/>
        <v>Kısa dönemde iyileştirici tedbirler alınmalıdır.</v>
      </c>
      <c r="N27" s="56" t="s">
        <v>35</v>
      </c>
      <c r="O27" s="57"/>
      <c r="P27" s="53" t="s">
        <v>358</v>
      </c>
      <c r="Q27" s="7" t="s">
        <v>204</v>
      </c>
      <c r="R27" s="39">
        <f t="shared" si="2"/>
        <v>42804</v>
      </c>
      <c r="S27" s="31">
        <v>1</v>
      </c>
      <c r="T27" s="42">
        <f t="shared" si="3"/>
        <v>5</v>
      </c>
      <c r="U27" s="42">
        <f t="shared" si="4"/>
        <v>5</v>
      </c>
      <c r="V27" s="41">
        <f t="shared" ref="V27:V60" si="25">IF((S27*T27)=0,0,IF(U27&lt;5,4,IF(U27&lt;10,3,IF(U27&lt;16,2,1))))</f>
        <v>3</v>
      </c>
      <c r="W27" s="44" t="str">
        <f t="shared" si="6"/>
        <v>Uzun dönemde iyileştirilmelidir.  Sürekli kontroller yapılmalıdır.Alınan önlemler gerektiğinde kontrol edilmelidir.</v>
      </c>
    </row>
    <row r="28" spans="1:23" ht="48.75" customHeight="1" x14ac:dyDescent="0.2">
      <c r="A28" s="32">
        <v>23</v>
      </c>
      <c r="B28" s="8" t="s">
        <v>20</v>
      </c>
      <c r="C28" s="5" t="s">
        <v>22</v>
      </c>
      <c r="D28" s="6" t="s">
        <v>36</v>
      </c>
      <c r="E28" s="6" t="s">
        <v>37</v>
      </c>
      <c r="F28" s="6" t="s">
        <v>30</v>
      </c>
      <c r="G28" s="6" t="s">
        <v>206</v>
      </c>
      <c r="H28" s="48">
        <v>3</v>
      </c>
      <c r="I28" s="48">
        <v>5</v>
      </c>
      <c r="J28" s="49">
        <f t="shared" si="24"/>
        <v>15</v>
      </c>
      <c r="K28" s="50">
        <f t="shared" si="0"/>
        <v>2</v>
      </c>
      <c r="L28" s="40" t="str">
        <f t="shared" si="1"/>
        <v>Belirgin Risk</v>
      </c>
      <c r="M28" s="44" t="str">
        <f t="shared" si="23"/>
        <v>Kısa dönemde iyileştirici tedbirler alınmalıdır.</v>
      </c>
      <c r="N28" s="56" t="s">
        <v>38</v>
      </c>
      <c r="O28" s="57"/>
      <c r="P28" s="53" t="s">
        <v>363</v>
      </c>
      <c r="Q28" s="7" t="s">
        <v>204</v>
      </c>
      <c r="R28" s="39">
        <f t="shared" si="2"/>
        <v>42804</v>
      </c>
      <c r="S28" s="31">
        <v>1</v>
      </c>
      <c r="T28" s="42">
        <f t="shared" si="3"/>
        <v>5</v>
      </c>
      <c r="U28" s="42">
        <f t="shared" si="4"/>
        <v>5</v>
      </c>
      <c r="V28" s="41">
        <f t="shared" si="25"/>
        <v>3</v>
      </c>
      <c r="W28" s="44" t="str">
        <f t="shared" si="6"/>
        <v>Uzun dönemde iyileştirilmelidir.  Sürekli kontroller yapılmalıdır.Alınan önlemler gerektiğinde kontrol edilmelidir.</v>
      </c>
    </row>
    <row r="29" spans="1:23" ht="42" x14ac:dyDescent="0.2">
      <c r="A29" s="32">
        <v>24</v>
      </c>
      <c r="B29" s="8" t="s">
        <v>20</v>
      </c>
      <c r="C29" s="5" t="s">
        <v>39</v>
      </c>
      <c r="D29" s="6" t="s">
        <v>40</v>
      </c>
      <c r="E29" s="6" t="s">
        <v>41</v>
      </c>
      <c r="F29" s="6" t="s">
        <v>42</v>
      </c>
      <c r="G29" s="6" t="s">
        <v>206</v>
      </c>
      <c r="H29" s="48">
        <v>3</v>
      </c>
      <c r="I29" s="48">
        <v>5</v>
      </c>
      <c r="J29" s="49">
        <f t="shared" si="24"/>
        <v>15</v>
      </c>
      <c r="K29" s="50">
        <f t="shared" si="0"/>
        <v>2</v>
      </c>
      <c r="L29" s="40" t="str">
        <f t="shared" si="1"/>
        <v>Belirgin Risk</v>
      </c>
      <c r="M29" s="44" t="str">
        <f t="shared" si="23"/>
        <v>Kısa dönemde iyileştirici tedbirler alınmalıdır.</v>
      </c>
      <c r="N29" s="56" t="s">
        <v>322</v>
      </c>
      <c r="O29" s="57"/>
      <c r="P29" s="53" t="s">
        <v>354</v>
      </c>
      <c r="Q29" s="7" t="s">
        <v>204</v>
      </c>
      <c r="R29" s="39">
        <f t="shared" si="2"/>
        <v>42804</v>
      </c>
      <c r="S29" s="31">
        <v>2</v>
      </c>
      <c r="T29" s="42">
        <f t="shared" si="3"/>
        <v>5</v>
      </c>
      <c r="U29" s="42">
        <f t="shared" si="4"/>
        <v>10</v>
      </c>
      <c r="V29" s="41">
        <f t="shared" si="25"/>
        <v>2</v>
      </c>
      <c r="W29" s="44" t="str">
        <f t="shared" si="6"/>
        <v>Kısa dönemde iyileştirici tedbirler alınmalıdır.</v>
      </c>
    </row>
    <row r="30" spans="1:23" ht="50.25" customHeight="1" x14ac:dyDescent="0.2">
      <c r="A30" s="32">
        <v>25</v>
      </c>
      <c r="B30" s="8" t="s">
        <v>20</v>
      </c>
      <c r="C30" s="5" t="s">
        <v>39</v>
      </c>
      <c r="D30" s="6" t="s">
        <v>43</v>
      </c>
      <c r="E30" s="6" t="s">
        <v>41</v>
      </c>
      <c r="F30" s="6" t="s">
        <v>42</v>
      </c>
      <c r="G30" s="6" t="s">
        <v>206</v>
      </c>
      <c r="H30" s="48">
        <v>3</v>
      </c>
      <c r="I30" s="48">
        <v>5</v>
      </c>
      <c r="J30" s="49">
        <f t="shared" si="24"/>
        <v>15</v>
      </c>
      <c r="K30" s="50">
        <f t="shared" si="0"/>
        <v>2</v>
      </c>
      <c r="L30" s="40" t="str">
        <f t="shared" si="1"/>
        <v>Belirgin Risk</v>
      </c>
      <c r="M30" s="44" t="str">
        <f t="shared" si="23"/>
        <v>Kısa dönemde iyileştirici tedbirler alınmalıdır.</v>
      </c>
      <c r="N30" s="56" t="s">
        <v>44</v>
      </c>
      <c r="O30" s="57"/>
      <c r="P30" s="53" t="s">
        <v>354</v>
      </c>
      <c r="Q30" s="7" t="s">
        <v>204</v>
      </c>
      <c r="R30" s="39">
        <f t="shared" si="2"/>
        <v>42804</v>
      </c>
      <c r="S30" s="31">
        <v>1</v>
      </c>
      <c r="T30" s="42">
        <f t="shared" si="3"/>
        <v>5</v>
      </c>
      <c r="U30" s="42">
        <f t="shared" si="4"/>
        <v>5</v>
      </c>
      <c r="V30" s="41">
        <f t="shared" si="25"/>
        <v>3</v>
      </c>
      <c r="W30" s="44" t="str">
        <f t="shared" si="6"/>
        <v>Uzun dönemde iyileştirilmelidir.  Sürekli kontroller yapılmalıdır.Alınan önlemler gerektiğinde kontrol edilmelidir.</v>
      </c>
    </row>
    <row r="31" spans="1:23" ht="37.5" x14ac:dyDescent="0.2">
      <c r="A31" s="32">
        <v>26</v>
      </c>
      <c r="B31" s="8" t="s">
        <v>20</v>
      </c>
      <c r="C31" s="5" t="s">
        <v>39</v>
      </c>
      <c r="D31" s="6" t="s">
        <v>45</v>
      </c>
      <c r="E31" s="6" t="s">
        <v>41</v>
      </c>
      <c r="F31" s="6" t="s">
        <v>42</v>
      </c>
      <c r="G31" s="6" t="s">
        <v>206</v>
      </c>
      <c r="H31" s="48">
        <v>3</v>
      </c>
      <c r="I31" s="48">
        <v>5</v>
      </c>
      <c r="J31" s="49">
        <f t="shared" si="24"/>
        <v>15</v>
      </c>
      <c r="K31" s="50">
        <f t="shared" si="0"/>
        <v>2</v>
      </c>
      <c r="L31" s="40" t="str">
        <f t="shared" si="1"/>
        <v>Belirgin Risk</v>
      </c>
      <c r="M31" s="44" t="str">
        <f t="shared" si="23"/>
        <v>Kısa dönemde iyileştirici tedbirler alınmalıdır.</v>
      </c>
      <c r="N31" s="56" t="s">
        <v>46</v>
      </c>
      <c r="O31" s="57"/>
      <c r="P31" s="53" t="s">
        <v>354</v>
      </c>
      <c r="Q31" s="7" t="s">
        <v>204</v>
      </c>
      <c r="R31" s="39">
        <f t="shared" si="2"/>
        <v>42804</v>
      </c>
      <c r="S31" s="31">
        <v>2</v>
      </c>
      <c r="T31" s="42">
        <f t="shared" si="3"/>
        <v>5</v>
      </c>
      <c r="U31" s="42">
        <f t="shared" si="4"/>
        <v>10</v>
      </c>
      <c r="V31" s="41">
        <f t="shared" si="25"/>
        <v>2</v>
      </c>
      <c r="W31" s="44" t="str">
        <f t="shared" si="6"/>
        <v>Kısa dönemde iyileştirici tedbirler alınmalıdır.</v>
      </c>
    </row>
    <row r="32" spans="1:23" ht="42" x14ac:dyDescent="0.2">
      <c r="A32" s="32">
        <v>27</v>
      </c>
      <c r="B32" s="8" t="s">
        <v>20</v>
      </c>
      <c r="C32" s="5" t="s">
        <v>39</v>
      </c>
      <c r="D32" s="6" t="s">
        <v>47</v>
      </c>
      <c r="E32" s="6" t="s">
        <v>41</v>
      </c>
      <c r="F32" s="6" t="s">
        <v>42</v>
      </c>
      <c r="G32" s="6" t="s">
        <v>206</v>
      </c>
      <c r="H32" s="48">
        <v>3</v>
      </c>
      <c r="I32" s="48">
        <v>5</v>
      </c>
      <c r="J32" s="49">
        <f t="shared" si="24"/>
        <v>15</v>
      </c>
      <c r="K32" s="50">
        <f t="shared" si="0"/>
        <v>2</v>
      </c>
      <c r="L32" s="40" t="str">
        <f t="shared" si="1"/>
        <v>Belirgin Risk</v>
      </c>
      <c r="M32" s="44" t="str">
        <f t="shared" si="23"/>
        <v>Kısa dönemde iyileştirici tedbirler alınmalıdır.</v>
      </c>
      <c r="N32" s="56" t="s">
        <v>48</v>
      </c>
      <c r="O32" s="57"/>
      <c r="P32" s="53" t="s">
        <v>354</v>
      </c>
      <c r="Q32" s="7" t="s">
        <v>204</v>
      </c>
      <c r="R32" s="39">
        <f t="shared" si="2"/>
        <v>42804</v>
      </c>
      <c r="S32" s="31">
        <v>1</v>
      </c>
      <c r="T32" s="42">
        <f t="shared" si="3"/>
        <v>5</v>
      </c>
      <c r="U32" s="42">
        <f t="shared" si="4"/>
        <v>5</v>
      </c>
      <c r="V32" s="41">
        <f t="shared" si="25"/>
        <v>3</v>
      </c>
      <c r="W32" s="44" t="str">
        <f t="shared" si="6"/>
        <v>Uzun dönemde iyileştirilmelidir.  Sürekli kontroller yapılmalıdır.Alınan önlemler gerektiğinde kontrol edilmelidir.</v>
      </c>
    </row>
    <row r="33" spans="1:23" ht="37.5" x14ac:dyDescent="0.2">
      <c r="A33" s="32">
        <v>28</v>
      </c>
      <c r="B33" s="8" t="s">
        <v>20</v>
      </c>
      <c r="C33" s="5" t="s">
        <v>39</v>
      </c>
      <c r="D33" s="6" t="s">
        <v>49</v>
      </c>
      <c r="E33" s="6" t="s">
        <v>41</v>
      </c>
      <c r="F33" s="6" t="s">
        <v>42</v>
      </c>
      <c r="G33" s="6" t="s">
        <v>206</v>
      </c>
      <c r="H33" s="48">
        <v>3</v>
      </c>
      <c r="I33" s="48">
        <v>5</v>
      </c>
      <c r="J33" s="49">
        <f t="shared" si="24"/>
        <v>15</v>
      </c>
      <c r="K33" s="50">
        <f t="shared" si="0"/>
        <v>2</v>
      </c>
      <c r="L33" s="40" t="str">
        <f t="shared" si="1"/>
        <v>Belirgin Risk</v>
      </c>
      <c r="M33" s="44" t="str">
        <f t="shared" si="23"/>
        <v>Kısa dönemde iyileştirici tedbirler alınmalıdır.</v>
      </c>
      <c r="N33" s="56" t="s">
        <v>50</v>
      </c>
      <c r="O33" s="57"/>
      <c r="P33" s="53" t="s">
        <v>354</v>
      </c>
      <c r="Q33" s="7" t="s">
        <v>204</v>
      </c>
      <c r="R33" s="39">
        <f t="shared" si="2"/>
        <v>42804</v>
      </c>
      <c r="S33" s="31">
        <v>1</v>
      </c>
      <c r="T33" s="42">
        <f t="shared" si="3"/>
        <v>5</v>
      </c>
      <c r="U33" s="42">
        <f t="shared" si="4"/>
        <v>5</v>
      </c>
      <c r="V33" s="41">
        <f t="shared" si="25"/>
        <v>3</v>
      </c>
      <c r="W33" s="44" t="str">
        <f t="shared" si="6"/>
        <v>Uzun dönemde iyileştirilmelidir.  Sürekli kontroller yapılmalıdır.Alınan önlemler gerektiğinde kontrol edilmelidir.</v>
      </c>
    </row>
    <row r="34" spans="1:23" ht="63.75" customHeight="1" x14ac:dyDescent="0.2">
      <c r="A34" s="32">
        <v>29</v>
      </c>
      <c r="B34" s="8" t="s">
        <v>20</v>
      </c>
      <c r="C34" s="5" t="s">
        <v>39</v>
      </c>
      <c r="D34" s="6" t="s">
        <v>51</v>
      </c>
      <c r="E34" s="6" t="s">
        <v>41</v>
      </c>
      <c r="F34" s="6" t="s">
        <v>42</v>
      </c>
      <c r="G34" s="6" t="s">
        <v>206</v>
      </c>
      <c r="H34" s="48">
        <v>3</v>
      </c>
      <c r="I34" s="48">
        <v>5</v>
      </c>
      <c r="J34" s="49">
        <f t="shared" si="24"/>
        <v>15</v>
      </c>
      <c r="K34" s="50">
        <f t="shared" si="0"/>
        <v>2</v>
      </c>
      <c r="L34" s="40" t="str">
        <f t="shared" si="1"/>
        <v>Belirgin Risk</v>
      </c>
      <c r="M34" s="44" t="str">
        <f t="shared" si="23"/>
        <v>Kısa dönemde iyileştirici tedbirler alınmalıdır.</v>
      </c>
      <c r="N34" s="56" t="s">
        <v>52</v>
      </c>
      <c r="O34" s="57"/>
      <c r="P34" s="53" t="s">
        <v>354</v>
      </c>
      <c r="Q34" s="7" t="s">
        <v>204</v>
      </c>
      <c r="R34" s="39">
        <f t="shared" si="2"/>
        <v>42804</v>
      </c>
      <c r="S34" s="31">
        <v>2</v>
      </c>
      <c r="T34" s="42">
        <f t="shared" si="3"/>
        <v>5</v>
      </c>
      <c r="U34" s="42">
        <f t="shared" si="4"/>
        <v>10</v>
      </c>
      <c r="V34" s="41">
        <f t="shared" si="25"/>
        <v>2</v>
      </c>
      <c r="W34" s="44" t="str">
        <f t="shared" si="6"/>
        <v>Kısa dönemde iyileştirici tedbirler alınmalıdır.</v>
      </c>
    </row>
    <row r="35" spans="1:23" ht="55.5" customHeight="1" x14ac:dyDescent="0.2">
      <c r="A35" s="32">
        <v>30</v>
      </c>
      <c r="B35" s="8" t="s">
        <v>20</v>
      </c>
      <c r="C35" s="5" t="s">
        <v>39</v>
      </c>
      <c r="D35" s="6" t="s">
        <v>53</v>
      </c>
      <c r="E35" s="6" t="s">
        <v>41</v>
      </c>
      <c r="F35" s="6" t="s">
        <v>42</v>
      </c>
      <c r="G35" s="6" t="s">
        <v>206</v>
      </c>
      <c r="H35" s="48">
        <v>3</v>
      </c>
      <c r="I35" s="48">
        <v>5</v>
      </c>
      <c r="J35" s="49">
        <f t="shared" si="24"/>
        <v>15</v>
      </c>
      <c r="K35" s="50">
        <f t="shared" si="0"/>
        <v>2</v>
      </c>
      <c r="L35" s="40" t="str">
        <f t="shared" si="1"/>
        <v>Belirgin Risk</v>
      </c>
      <c r="M35" s="44" t="str">
        <f t="shared" si="23"/>
        <v>Kısa dönemde iyileştirici tedbirler alınmalıdır.</v>
      </c>
      <c r="N35" s="56" t="s">
        <v>54</v>
      </c>
      <c r="O35" s="57"/>
      <c r="P35" s="53" t="s">
        <v>354</v>
      </c>
      <c r="Q35" s="7" t="s">
        <v>204</v>
      </c>
      <c r="R35" s="39">
        <f t="shared" si="2"/>
        <v>42804</v>
      </c>
      <c r="S35" s="31">
        <v>2</v>
      </c>
      <c r="T35" s="42">
        <f t="shared" si="3"/>
        <v>5</v>
      </c>
      <c r="U35" s="42">
        <f t="shared" si="4"/>
        <v>10</v>
      </c>
      <c r="V35" s="41">
        <f t="shared" si="25"/>
        <v>2</v>
      </c>
      <c r="W35" s="44" t="str">
        <f t="shared" si="6"/>
        <v>Kısa dönemde iyileştirici tedbirler alınmalıdır.</v>
      </c>
    </row>
    <row r="36" spans="1:23" ht="53.25" customHeight="1" x14ac:dyDescent="0.2">
      <c r="A36" s="32">
        <v>31</v>
      </c>
      <c r="B36" s="8" t="s">
        <v>20</v>
      </c>
      <c r="C36" s="5" t="s">
        <v>39</v>
      </c>
      <c r="D36" s="6" t="s">
        <v>55</v>
      </c>
      <c r="E36" s="6" t="s">
        <v>41</v>
      </c>
      <c r="F36" s="6" t="s">
        <v>42</v>
      </c>
      <c r="G36" s="6" t="s">
        <v>206</v>
      </c>
      <c r="H36" s="48">
        <v>3</v>
      </c>
      <c r="I36" s="48">
        <v>5</v>
      </c>
      <c r="J36" s="49">
        <f t="shared" si="24"/>
        <v>15</v>
      </c>
      <c r="K36" s="50">
        <f t="shared" si="0"/>
        <v>2</v>
      </c>
      <c r="L36" s="40" t="str">
        <f t="shared" si="1"/>
        <v>Belirgin Risk</v>
      </c>
      <c r="M36" s="44" t="str">
        <f t="shared" si="23"/>
        <v>Kısa dönemde iyileştirici tedbirler alınmalıdır.</v>
      </c>
      <c r="N36" s="60" t="s">
        <v>56</v>
      </c>
      <c r="O36" s="61"/>
      <c r="P36" s="53" t="s">
        <v>354</v>
      </c>
      <c r="Q36" s="7" t="s">
        <v>204</v>
      </c>
      <c r="R36" s="39">
        <f t="shared" si="2"/>
        <v>42804</v>
      </c>
      <c r="S36" s="31">
        <v>2</v>
      </c>
      <c r="T36" s="42">
        <f t="shared" si="3"/>
        <v>5</v>
      </c>
      <c r="U36" s="42">
        <f t="shared" si="4"/>
        <v>10</v>
      </c>
      <c r="V36" s="41">
        <f t="shared" si="25"/>
        <v>2</v>
      </c>
      <c r="W36" s="44" t="str">
        <f t="shared" si="6"/>
        <v>Kısa dönemde iyileştirici tedbirler alınmalıdır.</v>
      </c>
    </row>
    <row r="37" spans="1:23" ht="67.5" customHeight="1" x14ac:dyDescent="0.2">
      <c r="A37" s="32">
        <v>32</v>
      </c>
      <c r="B37" s="8" t="s">
        <v>20</v>
      </c>
      <c r="C37" s="5" t="s">
        <v>57</v>
      </c>
      <c r="D37" s="6" t="s">
        <v>66</v>
      </c>
      <c r="E37" s="6" t="s">
        <v>61</v>
      </c>
      <c r="F37" s="6" t="s">
        <v>59</v>
      </c>
      <c r="G37" s="6" t="s">
        <v>206</v>
      </c>
      <c r="H37" s="48">
        <v>3</v>
      </c>
      <c r="I37" s="48">
        <v>5</v>
      </c>
      <c r="J37" s="49">
        <f t="shared" si="24"/>
        <v>15</v>
      </c>
      <c r="K37" s="50">
        <f t="shared" si="0"/>
        <v>2</v>
      </c>
      <c r="L37" s="40" t="str">
        <f t="shared" si="1"/>
        <v>Belirgin Risk</v>
      </c>
      <c r="M37" s="44" t="str">
        <f t="shared" si="23"/>
        <v>Kısa dönemde iyileştirici tedbirler alınmalıdır.</v>
      </c>
      <c r="N37" s="56" t="s">
        <v>67</v>
      </c>
      <c r="O37" s="57"/>
      <c r="P37" s="53" t="s">
        <v>358</v>
      </c>
      <c r="Q37" s="7" t="s">
        <v>204</v>
      </c>
      <c r="R37" s="39">
        <f t="shared" si="2"/>
        <v>42804</v>
      </c>
      <c r="S37" s="31">
        <v>1</v>
      </c>
      <c r="T37" s="42">
        <f t="shared" si="3"/>
        <v>5</v>
      </c>
      <c r="U37" s="42">
        <f t="shared" si="4"/>
        <v>5</v>
      </c>
      <c r="V37" s="41">
        <f t="shared" si="25"/>
        <v>3</v>
      </c>
      <c r="W37" s="44" t="str">
        <f t="shared" si="6"/>
        <v>Uzun dönemde iyileştirilmelidir.  Sürekli kontroller yapılmalıdır.Alınan önlemler gerektiğinde kontrol edilmelidir.</v>
      </c>
    </row>
    <row r="38" spans="1:23" ht="52.5" x14ac:dyDescent="0.2">
      <c r="A38" s="32">
        <v>33</v>
      </c>
      <c r="B38" s="8" t="s">
        <v>20</v>
      </c>
      <c r="C38" s="5" t="s">
        <v>57</v>
      </c>
      <c r="D38" s="6" t="s">
        <v>66</v>
      </c>
      <c r="E38" s="6" t="s">
        <v>61</v>
      </c>
      <c r="F38" s="6" t="s">
        <v>59</v>
      </c>
      <c r="G38" s="6" t="s">
        <v>206</v>
      </c>
      <c r="H38" s="48">
        <v>3</v>
      </c>
      <c r="I38" s="48">
        <v>5</v>
      </c>
      <c r="J38" s="49">
        <f t="shared" si="24"/>
        <v>15</v>
      </c>
      <c r="K38" s="50">
        <f t="shared" si="0"/>
        <v>2</v>
      </c>
      <c r="L38" s="40" t="str">
        <f t="shared" si="1"/>
        <v>Belirgin Risk</v>
      </c>
      <c r="M38" s="44" t="str">
        <f t="shared" si="23"/>
        <v>Kısa dönemde iyileştirici tedbirler alınmalıdır.</v>
      </c>
      <c r="N38" s="56" t="s">
        <v>68</v>
      </c>
      <c r="O38" s="57"/>
      <c r="P38" s="53" t="s">
        <v>358</v>
      </c>
      <c r="Q38" s="7" t="s">
        <v>204</v>
      </c>
      <c r="R38" s="39">
        <f t="shared" si="2"/>
        <v>42804</v>
      </c>
      <c r="S38" s="31">
        <v>1</v>
      </c>
      <c r="T38" s="42">
        <f t="shared" si="3"/>
        <v>5</v>
      </c>
      <c r="U38" s="42">
        <f t="shared" si="4"/>
        <v>5</v>
      </c>
      <c r="V38" s="41">
        <f t="shared" si="25"/>
        <v>3</v>
      </c>
      <c r="W38" s="44" t="str">
        <f t="shared" si="6"/>
        <v>Uzun dönemde iyileştirilmelidir.  Sürekli kontroller yapılmalıdır.Alınan önlemler gerektiğinde kontrol edilmelidir.</v>
      </c>
    </row>
    <row r="39" spans="1:23" ht="63" customHeight="1" x14ac:dyDescent="0.2">
      <c r="A39" s="32">
        <v>34</v>
      </c>
      <c r="B39" s="8" t="s">
        <v>20</v>
      </c>
      <c r="C39" s="5" t="s">
        <v>57</v>
      </c>
      <c r="D39" s="6" t="s">
        <v>71</v>
      </c>
      <c r="E39" s="6" t="s">
        <v>61</v>
      </c>
      <c r="F39" s="6" t="s">
        <v>59</v>
      </c>
      <c r="G39" s="6" t="s">
        <v>206</v>
      </c>
      <c r="H39" s="48">
        <v>3</v>
      </c>
      <c r="I39" s="48">
        <v>5</v>
      </c>
      <c r="J39" s="49">
        <f t="shared" si="24"/>
        <v>15</v>
      </c>
      <c r="K39" s="50">
        <f t="shared" si="0"/>
        <v>2</v>
      </c>
      <c r="L39" s="40" t="str">
        <f t="shared" si="1"/>
        <v>Belirgin Risk</v>
      </c>
      <c r="M39" s="44" t="str">
        <f t="shared" si="23"/>
        <v>Kısa dönemde iyileştirici tedbirler alınmalıdır.</v>
      </c>
      <c r="N39" s="56" t="s">
        <v>72</v>
      </c>
      <c r="O39" s="57"/>
      <c r="P39" s="53" t="s">
        <v>358</v>
      </c>
      <c r="Q39" s="7" t="s">
        <v>204</v>
      </c>
      <c r="R39" s="39">
        <f t="shared" si="2"/>
        <v>42804</v>
      </c>
      <c r="S39" s="31">
        <v>2</v>
      </c>
      <c r="T39" s="42">
        <f t="shared" si="3"/>
        <v>5</v>
      </c>
      <c r="U39" s="42">
        <f t="shared" si="4"/>
        <v>10</v>
      </c>
      <c r="V39" s="41">
        <f t="shared" si="25"/>
        <v>2</v>
      </c>
      <c r="W39" s="44" t="str">
        <f t="shared" si="6"/>
        <v>Kısa dönemde iyileştirici tedbirler alınmalıdır.</v>
      </c>
    </row>
    <row r="40" spans="1:23" ht="57.75" customHeight="1" x14ac:dyDescent="0.2">
      <c r="A40" s="32">
        <v>35</v>
      </c>
      <c r="B40" s="8" t="s">
        <v>20</v>
      </c>
      <c r="C40" s="5" t="s">
        <v>75</v>
      </c>
      <c r="D40" s="6" t="s">
        <v>84</v>
      </c>
      <c r="E40" s="6" t="s">
        <v>85</v>
      </c>
      <c r="F40" s="6" t="s">
        <v>59</v>
      </c>
      <c r="G40" s="6" t="s">
        <v>206</v>
      </c>
      <c r="H40" s="48">
        <v>3</v>
      </c>
      <c r="I40" s="48">
        <v>5</v>
      </c>
      <c r="J40" s="49">
        <f t="shared" si="24"/>
        <v>15</v>
      </c>
      <c r="K40" s="50">
        <f t="shared" ref="K40:K72" si="26">IF((H40*I40)=0,0,IF(J40&lt;5,4,IF(J40&lt;10,3,IF(J40&lt;16,2,1))))</f>
        <v>2</v>
      </c>
      <c r="L40" s="40" t="str">
        <f t="shared" ref="L40:L72" si="27">IF(J40&gt;20,"Tolere Edilemez Risk",IF(J40&gt;12,"Belirgin Risk",IF(J40&gt;6,"Orta Seviye Risk",IF(J40&gt;=3,"Tolere Edilebilir Risk",IF(J40&lt;=2,"Çok Hafif Risk")))))</f>
        <v>Belirgin Risk</v>
      </c>
      <c r="M40" s="44" t="str">
        <f t="shared" si="23"/>
        <v>Kısa dönemde iyileştirici tedbirler alınmalıdır.</v>
      </c>
      <c r="N40" s="56" t="s">
        <v>86</v>
      </c>
      <c r="O40" s="57"/>
      <c r="P40" s="53" t="s">
        <v>358</v>
      </c>
      <c r="Q40" s="7" t="s">
        <v>204</v>
      </c>
      <c r="R40" s="39">
        <f t="shared" ref="R40:R72" si="28">$W$1+IF(L40="Tolere Edilemez Risk",7,IF(L40="Belirgin Risk",21,IF(L40="Orta Seviye Risk",45,IF(L40="Tolere Edilebilir Risk",74,IF(L40="Çok Hafif Risk",120,0)))))</f>
        <v>42804</v>
      </c>
      <c r="S40" s="31">
        <v>2</v>
      </c>
      <c r="T40" s="42">
        <f t="shared" ref="T40:T72" si="29">I40</f>
        <v>5</v>
      </c>
      <c r="U40" s="42">
        <f t="shared" ref="U40:U72" si="30">(S40*T40)</f>
        <v>10</v>
      </c>
      <c r="V40" s="41">
        <f t="shared" si="25"/>
        <v>2</v>
      </c>
      <c r="W40" s="44" t="str">
        <f t="shared" ref="W40:W72" si="31">IF(V40=0,"Risk Derecelendirmesi Yapılmamıştır.",IF(V40=1,"Hemen gerekli önlemler alınmalı veya tesis, bina, üretim veya çevrenin kapatılması gerekmektedir.",IF(V40=2,"Kısa dönemde iyileştirici tedbirler alınmalıdır.",IF(V40=3,"Uzun dönemde iyileştirilmelidir.  Sürekli kontroller yapılmalıdır.Alınan önlemler gerektiğinde kontrol edilmelidir.",IF(V40=4,"Gözetim altında tutulmalıdır.")))))</f>
        <v>Kısa dönemde iyileştirici tedbirler alınmalıdır.</v>
      </c>
    </row>
    <row r="41" spans="1:23" ht="58.5" customHeight="1" x14ac:dyDescent="0.2">
      <c r="A41" s="32">
        <v>36</v>
      </c>
      <c r="B41" s="8" t="s">
        <v>105</v>
      </c>
      <c r="C41" s="5" t="s">
        <v>123</v>
      </c>
      <c r="D41" s="6" t="s">
        <v>130</v>
      </c>
      <c r="E41" s="6" t="s">
        <v>131</v>
      </c>
      <c r="F41" s="6" t="s">
        <v>126</v>
      </c>
      <c r="G41" s="6" t="s">
        <v>206</v>
      </c>
      <c r="H41" s="48">
        <v>3</v>
      </c>
      <c r="I41" s="48">
        <v>5</v>
      </c>
      <c r="J41" s="49">
        <f t="shared" ref="J41:J49" si="32">H41*I41</f>
        <v>15</v>
      </c>
      <c r="K41" s="50">
        <f t="shared" si="26"/>
        <v>2</v>
      </c>
      <c r="L41" s="40" t="str">
        <f t="shared" si="27"/>
        <v>Belirgin Risk</v>
      </c>
      <c r="M41" s="44" t="str">
        <f t="shared" si="23"/>
        <v>Kısa dönemde iyileştirici tedbirler alınmalıdır.</v>
      </c>
      <c r="N41" s="56" t="s">
        <v>132</v>
      </c>
      <c r="O41" s="57"/>
      <c r="P41" s="53" t="s">
        <v>358</v>
      </c>
      <c r="Q41" s="7" t="s">
        <v>204</v>
      </c>
      <c r="R41" s="39">
        <f t="shared" si="28"/>
        <v>42804</v>
      </c>
      <c r="S41" s="31">
        <v>2</v>
      </c>
      <c r="T41" s="42">
        <f t="shared" si="29"/>
        <v>5</v>
      </c>
      <c r="U41" s="42">
        <f t="shared" si="30"/>
        <v>10</v>
      </c>
      <c r="V41" s="41">
        <f t="shared" si="25"/>
        <v>2</v>
      </c>
      <c r="W41" s="44" t="str">
        <f t="shared" si="31"/>
        <v>Kısa dönemde iyileştirici tedbirler alınmalıdır.</v>
      </c>
    </row>
    <row r="42" spans="1:23" ht="73.5" x14ac:dyDescent="0.2">
      <c r="A42" s="32">
        <v>37</v>
      </c>
      <c r="B42" s="8" t="s">
        <v>105</v>
      </c>
      <c r="C42" s="5" t="s">
        <v>123</v>
      </c>
      <c r="D42" s="6" t="s">
        <v>133</v>
      </c>
      <c r="E42" s="6" t="s">
        <v>125</v>
      </c>
      <c r="F42" s="6" t="s">
        <v>126</v>
      </c>
      <c r="G42" s="6" t="s">
        <v>206</v>
      </c>
      <c r="H42" s="48">
        <v>3</v>
      </c>
      <c r="I42" s="48">
        <v>5</v>
      </c>
      <c r="J42" s="49">
        <f t="shared" si="32"/>
        <v>15</v>
      </c>
      <c r="K42" s="50">
        <f t="shared" si="26"/>
        <v>2</v>
      </c>
      <c r="L42" s="40" t="str">
        <f t="shared" si="27"/>
        <v>Belirgin Risk</v>
      </c>
      <c r="M42" s="44" t="str">
        <f t="shared" si="23"/>
        <v>Kısa dönemde iyileştirici tedbirler alınmalıdır.</v>
      </c>
      <c r="N42" s="56" t="s">
        <v>134</v>
      </c>
      <c r="O42" s="57"/>
      <c r="P42" s="53" t="s">
        <v>358</v>
      </c>
      <c r="Q42" s="7" t="s">
        <v>204</v>
      </c>
      <c r="R42" s="39">
        <f t="shared" si="28"/>
        <v>42804</v>
      </c>
      <c r="S42" s="31">
        <v>2</v>
      </c>
      <c r="T42" s="42">
        <f t="shared" si="29"/>
        <v>5</v>
      </c>
      <c r="U42" s="42">
        <f t="shared" si="30"/>
        <v>10</v>
      </c>
      <c r="V42" s="41">
        <f t="shared" si="25"/>
        <v>2</v>
      </c>
      <c r="W42" s="44" t="str">
        <f t="shared" si="31"/>
        <v>Kısa dönemde iyileştirici tedbirler alınmalıdır.</v>
      </c>
    </row>
    <row r="43" spans="1:23" ht="63" x14ac:dyDescent="0.2">
      <c r="A43" s="32">
        <v>38</v>
      </c>
      <c r="B43" s="8" t="s">
        <v>105</v>
      </c>
      <c r="C43" s="5" t="s">
        <v>123</v>
      </c>
      <c r="D43" s="6" t="s">
        <v>135</v>
      </c>
      <c r="E43" s="6" t="s">
        <v>125</v>
      </c>
      <c r="F43" s="6" t="s">
        <v>126</v>
      </c>
      <c r="G43" s="6" t="s">
        <v>206</v>
      </c>
      <c r="H43" s="48">
        <v>3</v>
      </c>
      <c r="I43" s="48">
        <v>5</v>
      </c>
      <c r="J43" s="49">
        <f t="shared" si="32"/>
        <v>15</v>
      </c>
      <c r="K43" s="50">
        <f t="shared" si="26"/>
        <v>2</v>
      </c>
      <c r="L43" s="40" t="str">
        <f t="shared" si="27"/>
        <v>Belirgin Risk</v>
      </c>
      <c r="M43" s="44" t="str">
        <f t="shared" si="23"/>
        <v>Kısa dönemde iyileştirici tedbirler alınmalıdır.</v>
      </c>
      <c r="N43" s="56" t="s">
        <v>136</v>
      </c>
      <c r="O43" s="57"/>
      <c r="P43" s="53" t="s">
        <v>358</v>
      </c>
      <c r="Q43" s="7" t="s">
        <v>204</v>
      </c>
      <c r="R43" s="39">
        <f t="shared" si="28"/>
        <v>42804</v>
      </c>
      <c r="S43" s="31">
        <v>2</v>
      </c>
      <c r="T43" s="42">
        <f t="shared" si="29"/>
        <v>5</v>
      </c>
      <c r="U43" s="42">
        <f t="shared" si="30"/>
        <v>10</v>
      </c>
      <c r="V43" s="41">
        <f t="shared" si="25"/>
        <v>2</v>
      </c>
      <c r="W43" s="44" t="str">
        <f t="shared" si="31"/>
        <v>Kısa dönemde iyileştirici tedbirler alınmalıdır.</v>
      </c>
    </row>
    <row r="44" spans="1:23" ht="63" x14ac:dyDescent="0.2">
      <c r="A44" s="32">
        <v>39</v>
      </c>
      <c r="B44" s="8" t="s">
        <v>105</v>
      </c>
      <c r="C44" s="5" t="s">
        <v>123</v>
      </c>
      <c r="D44" s="6" t="s">
        <v>137</v>
      </c>
      <c r="E44" s="6" t="s">
        <v>125</v>
      </c>
      <c r="F44" s="6" t="s">
        <v>126</v>
      </c>
      <c r="G44" s="6" t="s">
        <v>206</v>
      </c>
      <c r="H44" s="48">
        <v>3</v>
      </c>
      <c r="I44" s="48">
        <v>5</v>
      </c>
      <c r="J44" s="49">
        <f t="shared" si="32"/>
        <v>15</v>
      </c>
      <c r="K44" s="50">
        <f t="shared" si="26"/>
        <v>2</v>
      </c>
      <c r="L44" s="40" t="str">
        <f t="shared" si="27"/>
        <v>Belirgin Risk</v>
      </c>
      <c r="M44" s="44" t="str">
        <f t="shared" si="23"/>
        <v>Kısa dönemde iyileştirici tedbirler alınmalıdır.</v>
      </c>
      <c r="N44" s="56" t="s">
        <v>138</v>
      </c>
      <c r="O44" s="57"/>
      <c r="P44" s="53" t="s">
        <v>358</v>
      </c>
      <c r="Q44" s="7" t="s">
        <v>204</v>
      </c>
      <c r="R44" s="39">
        <f t="shared" si="28"/>
        <v>42804</v>
      </c>
      <c r="S44" s="31">
        <v>2</v>
      </c>
      <c r="T44" s="42">
        <f t="shared" si="29"/>
        <v>5</v>
      </c>
      <c r="U44" s="42">
        <f t="shared" si="30"/>
        <v>10</v>
      </c>
      <c r="V44" s="41">
        <f t="shared" si="25"/>
        <v>2</v>
      </c>
      <c r="W44" s="44" t="str">
        <f t="shared" si="31"/>
        <v>Kısa dönemde iyileştirici tedbirler alınmalıdır.</v>
      </c>
    </row>
    <row r="45" spans="1:23" ht="126.75" customHeight="1" x14ac:dyDescent="0.2">
      <c r="A45" s="32">
        <v>40</v>
      </c>
      <c r="B45" s="8" t="s">
        <v>20</v>
      </c>
      <c r="C45" s="5" t="s">
        <v>140</v>
      </c>
      <c r="D45" s="6" t="s">
        <v>148</v>
      </c>
      <c r="E45" s="6" t="s">
        <v>149</v>
      </c>
      <c r="F45" s="6" t="s">
        <v>150</v>
      </c>
      <c r="G45" s="6" t="s">
        <v>206</v>
      </c>
      <c r="H45" s="48">
        <v>3</v>
      </c>
      <c r="I45" s="48">
        <v>5</v>
      </c>
      <c r="J45" s="49">
        <f t="shared" si="32"/>
        <v>15</v>
      </c>
      <c r="K45" s="50">
        <f t="shared" si="26"/>
        <v>2</v>
      </c>
      <c r="L45" s="40" t="str">
        <f t="shared" si="27"/>
        <v>Belirgin Risk</v>
      </c>
      <c r="M45" s="44" t="str">
        <f t="shared" si="23"/>
        <v>Kısa dönemde iyileştirici tedbirler alınmalıdır.</v>
      </c>
      <c r="N45" s="56" t="s">
        <v>151</v>
      </c>
      <c r="O45" s="57"/>
      <c r="P45" s="53" t="s">
        <v>357</v>
      </c>
      <c r="Q45" s="7" t="s">
        <v>204</v>
      </c>
      <c r="R45" s="39">
        <f t="shared" si="28"/>
        <v>42804</v>
      </c>
      <c r="S45" s="31">
        <v>2</v>
      </c>
      <c r="T45" s="42">
        <f t="shared" si="29"/>
        <v>5</v>
      </c>
      <c r="U45" s="42">
        <f t="shared" si="30"/>
        <v>10</v>
      </c>
      <c r="V45" s="41">
        <f t="shared" si="25"/>
        <v>2</v>
      </c>
      <c r="W45" s="44" t="str">
        <f t="shared" si="31"/>
        <v>Kısa dönemde iyileştirici tedbirler alınmalıdır.</v>
      </c>
    </row>
    <row r="46" spans="1:23" ht="73.5" x14ac:dyDescent="0.2">
      <c r="A46" s="32">
        <v>41</v>
      </c>
      <c r="B46" s="8" t="s">
        <v>20</v>
      </c>
      <c r="C46" s="5" t="s">
        <v>155</v>
      </c>
      <c r="D46" s="6" t="s">
        <v>159</v>
      </c>
      <c r="E46" s="6" t="s">
        <v>160</v>
      </c>
      <c r="F46" s="6" t="s">
        <v>30</v>
      </c>
      <c r="G46" s="6" t="s">
        <v>206</v>
      </c>
      <c r="H46" s="48">
        <v>3</v>
      </c>
      <c r="I46" s="48">
        <v>5</v>
      </c>
      <c r="J46" s="49">
        <f t="shared" si="32"/>
        <v>15</v>
      </c>
      <c r="K46" s="50">
        <f t="shared" si="26"/>
        <v>2</v>
      </c>
      <c r="L46" s="40" t="str">
        <f t="shared" si="27"/>
        <v>Belirgin Risk</v>
      </c>
      <c r="M46" s="44" t="str">
        <f t="shared" si="23"/>
        <v>Kısa dönemde iyileştirici tedbirler alınmalıdır.</v>
      </c>
      <c r="N46" s="56" t="s">
        <v>330</v>
      </c>
      <c r="O46" s="57"/>
      <c r="P46" s="53" t="s">
        <v>364</v>
      </c>
      <c r="Q46" s="7" t="s">
        <v>204</v>
      </c>
      <c r="R46" s="39">
        <f t="shared" si="28"/>
        <v>42804</v>
      </c>
      <c r="S46" s="31">
        <v>2</v>
      </c>
      <c r="T46" s="42">
        <f t="shared" si="29"/>
        <v>5</v>
      </c>
      <c r="U46" s="42">
        <f t="shared" si="30"/>
        <v>10</v>
      </c>
      <c r="V46" s="41">
        <f t="shared" si="25"/>
        <v>2</v>
      </c>
      <c r="W46" s="44" t="str">
        <f t="shared" si="31"/>
        <v>Kısa dönemde iyileştirici tedbirler alınmalıdır.</v>
      </c>
    </row>
    <row r="47" spans="1:23" ht="73.5" x14ac:dyDescent="0.2">
      <c r="A47" s="32">
        <v>42</v>
      </c>
      <c r="B47" s="8" t="s">
        <v>20</v>
      </c>
      <c r="C47" s="5" t="s">
        <v>155</v>
      </c>
      <c r="D47" s="6" t="s">
        <v>161</v>
      </c>
      <c r="E47" s="6" t="s">
        <v>162</v>
      </c>
      <c r="F47" s="6" t="s">
        <v>30</v>
      </c>
      <c r="G47" s="6" t="s">
        <v>206</v>
      </c>
      <c r="H47" s="48">
        <v>3</v>
      </c>
      <c r="I47" s="48">
        <v>5</v>
      </c>
      <c r="J47" s="49">
        <f t="shared" si="32"/>
        <v>15</v>
      </c>
      <c r="K47" s="50">
        <f t="shared" si="26"/>
        <v>2</v>
      </c>
      <c r="L47" s="40" t="str">
        <f t="shared" si="27"/>
        <v>Belirgin Risk</v>
      </c>
      <c r="M47" s="44" t="str">
        <f t="shared" si="23"/>
        <v>Kısa dönemde iyileştirici tedbirler alınmalıdır.</v>
      </c>
      <c r="N47" s="56" t="s">
        <v>163</v>
      </c>
      <c r="O47" s="57"/>
      <c r="P47" s="53" t="s">
        <v>364</v>
      </c>
      <c r="Q47" s="7" t="s">
        <v>204</v>
      </c>
      <c r="R47" s="39">
        <f t="shared" si="28"/>
        <v>42804</v>
      </c>
      <c r="S47" s="31">
        <v>2</v>
      </c>
      <c r="T47" s="42">
        <f t="shared" si="29"/>
        <v>5</v>
      </c>
      <c r="U47" s="42">
        <f t="shared" si="30"/>
        <v>10</v>
      </c>
      <c r="V47" s="41">
        <f t="shared" si="25"/>
        <v>2</v>
      </c>
      <c r="W47" s="44" t="str">
        <f t="shared" si="31"/>
        <v>Kısa dönemde iyileştirici tedbirler alınmalıdır.</v>
      </c>
    </row>
    <row r="48" spans="1:23" ht="73.5" x14ac:dyDescent="0.2">
      <c r="A48" s="32">
        <v>43</v>
      </c>
      <c r="B48" s="8" t="s">
        <v>20</v>
      </c>
      <c r="C48" s="5" t="s">
        <v>155</v>
      </c>
      <c r="D48" s="6" t="s">
        <v>65</v>
      </c>
      <c r="E48" s="6" t="s">
        <v>29</v>
      </c>
      <c r="F48" s="6" t="s">
        <v>30</v>
      </c>
      <c r="G48" s="6" t="s">
        <v>206</v>
      </c>
      <c r="H48" s="48">
        <v>3</v>
      </c>
      <c r="I48" s="48">
        <v>5</v>
      </c>
      <c r="J48" s="49">
        <f t="shared" si="32"/>
        <v>15</v>
      </c>
      <c r="K48" s="50">
        <f t="shared" si="26"/>
        <v>2</v>
      </c>
      <c r="L48" s="40" t="str">
        <f t="shared" si="27"/>
        <v>Belirgin Risk</v>
      </c>
      <c r="M48" s="44" t="str">
        <f t="shared" si="23"/>
        <v>Kısa dönemde iyileştirici tedbirler alınmalıdır.</v>
      </c>
      <c r="N48" s="56" t="s">
        <v>329</v>
      </c>
      <c r="O48" s="57"/>
      <c r="P48" s="53" t="s">
        <v>364</v>
      </c>
      <c r="Q48" s="7" t="s">
        <v>204</v>
      </c>
      <c r="R48" s="39">
        <f t="shared" si="28"/>
        <v>42804</v>
      </c>
      <c r="S48" s="31">
        <v>2</v>
      </c>
      <c r="T48" s="42">
        <f t="shared" si="29"/>
        <v>5</v>
      </c>
      <c r="U48" s="42">
        <f t="shared" si="30"/>
        <v>10</v>
      </c>
      <c r="V48" s="41">
        <f t="shared" si="25"/>
        <v>2</v>
      </c>
      <c r="W48" s="44" t="str">
        <f t="shared" si="31"/>
        <v>Kısa dönemde iyileştirici tedbirler alınmalıdır.</v>
      </c>
    </row>
    <row r="49" spans="1:23" ht="42" x14ac:dyDescent="0.2">
      <c r="A49" s="32">
        <v>44</v>
      </c>
      <c r="B49" s="8" t="s">
        <v>20</v>
      </c>
      <c r="C49" s="5" t="s">
        <v>166</v>
      </c>
      <c r="D49" s="6" t="s">
        <v>169</v>
      </c>
      <c r="E49" s="6" t="s">
        <v>168</v>
      </c>
      <c r="F49" s="6" t="s">
        <v>30</v>
      </c>
      <c r="G49" s="6" t="s">
        <v>206</v>
      </c>
      <c r="H49" s="48">
        <v>3</v>
      </c>
      <c r="I49" s="48">
        <v>5</v>
      </c>
      <c r="J49" s="49">
        <f t="shared" si="32"/>
        <v>15</v>
      </c>
      <c r="K49" s="50">
        <f t="shared" si="26"/>
        <v>2</v>
      </c>
      <c r="L49" s="40" t="str">
        <f t="shared" si="27"/>
        <v>Belirgin Risk</v>
      </c>
      <c r="M49" s="44" t="str">
        <f t="shared" si="23"/>
        <v>Kısa dönemde iyileştirici tedbirler alınmalıdır.</v>
      </c>
      <c r="N49" s="56" t="s">
        <v>331</v>
      </c>
      <c r="O49" s="57"/>
      <c r="P49" s="53" t="s">
        <v>365</v>
      </c>
      <c r="Q49" s="7" t="s">
        <v>204</v>
      </c>
      <c r="R49" s="39">
        <f t="shared" si="28"/>
        <v>42804</v>
      </c>
      <c r="S49" s="31">
        <v>1</v>
      </c>
      <c r="T49" s="42">
        <f t="shared" si="29"/>
        <v>5</v>
      </c>
      <c r="U49" s="42">
        <f t="shared" si="30"/>
        <v>5</v>
      </c>
      <c r="V49" s="41">
        <f t="shared" si="25"/>
        <v>3</v>
      </c>
      <c r="W49" s="44" t="str">
        <f t="shared" si="31"/>
        <v>Uzun dönemde iyileştirilmelidir.  Sürekli kontroller yapılmalıdır.Alınan önlemler gerektiğinde kontrol edilmelidir.</v>
      </c>
    </row>
    <row r="50" spans="1:23" ht="80.25" customHeight="1" x14ac:dyDescent="0.2">
      <c r="A50" s="32">
        <v>45</v>
      </c>
      <c r="B50" s="8" t="s">
        <v>20</v>
      </c>
      <c r="C50" s="5" t="s">
        <v>92</v>
      </c>
      <c r="D50" s="6" t="s">
        <v>93</v>
      </c>
      <c r="E50" s="6" t="s">
        <v>94</v>
      </c>
      <c r="F50" s="6" t="s">
        <v>90</v>
      </c>
      <c r="G50" s="6" t="s">
        <v>206</v>
      </c>
      <c r="H50" s="48">
        <v>3</v>
      </c>
      <c r="I50" s="48">
        <v>5</v>
      </c>
      <c r="J50" s="49">
        <f>(H50*I50)</f>
        <v>15</v>
      </c>
      <c r="K50" s="50">
        <f t="shared" si="26"/>
        <v>2</v>
      </c>
      <c r="L50" s="40" t="str">
        <f t="shared" si="27"/>
        <v>Belirgin Risk</v>
      </c>
      <c r="M50" s="45" t="str">
        <f t="shared" si="23"/>
        <v>Kısa dönemde iyileştirici tedbirler alınmalıdır.</v>
      </c>
      <c r="N50" s="62" t="s">
        <v>95</v>
      </c>
      <c r="O50" s="63"/>
      <c r="P50" s="53" t="s">
        <v>355</v>
      </c>
      <c r="Q50" s="7" t="s">
        <v>204</v>
      </c>
      <c r="R50" s="39">
        <f t="shared" si="28"/>
        <v>42804</v>
      </c>
      <c r="S50" s="31">
        <v>1</v>
      </c>
      <c r="T50" s="42">
        <f t="shared" si="29"/>
        <v>5</v>
      </c>
      <c r="U50" s="42">
        <f t="shared" si="30"/>
        <v>5</v>
      </c>
      <c r="V50" s="41">
        <f t="shared" si="25"/>
        <v>3</v>
      </c>
      <c r="W50" s="44" t="str">
        <f t="shared" si="31"/>
        <v>Uzun dönemde iyileştirilmelidir.  Sürekli kontroller yapılmalıdır.Alınan önlemler gerektiğinde kontrol edilmelidir.</v>
      </c>
    </row>
    <row r="51" spans="1:23" ht="57.75" customHeight="1" x14ac:dyDescent="0.2">
      <c r="A51" s="32">
        <v>46</v>
      </c>
      <c r="B51" s="8" t="s">
        <v>20</v>
      </c>
      <c r="C51" s="5" t="s">
        <v>92</v>
      </c>
      <c r="D51" s="6" t="s">
        <v>96</v>
      </c>
      <c r="E51" s="6" t="s">
        <v>94</v>
      </c>
      <c r="F51" s="6" t="s">
        <v>90</v>
      </c>
      <c r="G51" s="6" t="s">
        <v>206</v>
      </c>
      <c r="H51" s="48">
        <v>3</v>
      </c>
      <c r="I51" s="48">
        <v>5</v>
      </c>
      <c r="J51" s="49">
        <f>(H51*I51)</f>
        <v>15</v>
      </c>
      <c r="K51" s="50">
        <f t="shared" si="26"/>
        <v>2</v>
      </c>
      <c r="L51" s="40" t="str">
        <f t="shared" si="27"/>
        <v>Belirgin Risk</v>
      </c>
      <c r="M51" s="45" t="str">
        <f t="shared" si="23"/>
        <v>Kısa dönemde iyileştirici tedbirler alınmalıdır.</v>
      </c>
      <c r="N51" s="62" t="s">
        <v>97</v>
      </c>
      <c r="O51" s="63"/>
      <c r="P51" s="53" t="s">
        <v>355</v>
      </c>
      <c r="Q51" s="7" t="s">
        <v>204</v>
      </c>
      <c r="R51" s="39">
        <f t="shared" si="28"/>
        <v>42804</v>
      </c>
      <c r="S51" s="31">
        <v>1</v>
      </c>
      <c r="T51" s="42">
        <f t="shared" si="29"/>
        <v>5</v>
      </c>
      <c r="U51" s="42">
        <f t="shared" si="30"/>
        <v>5</v>
      </c>
      <c r="V51" s="41">
        <f t="shared" si="25"/>
        <v>3</v>
      </c>
      <c r="W51" s="44" t="str">
        <f t="shared" si="31"/>
        <v>Uzun dönemde iyileştirilmelidir.  Sürekli kontroller yapılmalıdır.Alınan önlemler gerektiğinde kontrol edilmelidir.</v>
      </c>
    </row>
    <row r="52" spans="1:23" ht="63" customHeight="1" x14ac:dyDescent="0.2">
      <c r="A52" s="32">
        <v>47</v>
      </c>
      <c r="B52" s="8" t="s">
        <v>20</v>
      </c>
      <c r="C52" s="5" t="s">
        <v>92</v>
      </c>
      <c r="D52" s="6" t="s">
        <v>98</v>
      </c>
      <c r="E52" s="6" t="s">
        <v>99</v>
      </c>
      <c r="F52" s="6" t="s">
        <v>90</v>
      </c>
      <c r="G52" s="6" t="s">
        <v>206</v>
      </c>
      <c r="H52" s="48">
        <v>3</v>
      </c>
      <c r="I52" s="48">
        <v>5</v>
      </c>
      <c r="J52" s="49">
        <f>(H52*I52)</f>
        <v>15</v>
      </c>
      <c r="K52" s="50">
        <f t="shared" si="26"/>
        <v>2</v>
      </c>
      <c r="L52" s="40" t="str">
        <f t="shared" si="27"/>
        <v>Belirgin Risk</v>
      </c>
      <c r="M52" s="45" t="str">
        <f t="shared" si="23"/>
        <v>Kısa dönemde iyileştirici tedbirler alınmalıdır.</v>
      </c>
      <c r="N52" s="62" t="s">
        <v>100</v>
      </c>
      <c r="O52" s="63"/>
      <c r="P52" s="53" t="s">
        <v>355</v>
      </c>
      <c r="Q52" s="7" t="s">
        <v>204</v>
      </c>
      <c r="R52" s="39">
        <f t="shared" si="28"/>
        <v>42804</v>
      </c>
      <c r="S52" s="31">
        <v>1</v>
      </c>
      <c r="T52" s="42">
        <f t="shared" si="29"/>
        <v>5</v>
      </c>
      <c r="U52" s="42">
        <f t="shared" si="30"/>
        <v>5</v>
      </c>
      <c r="V52" s="41">
        <f t="shared" si="25"/>
        <v>3</v>
      </c>
      <c r="W52" s="44" t="str">
        <f t="shared" si="31"/>
        <v>Uzun dönemde iyileştirilmelidir.  Sürekli kontroller yapılmalıdır.Alınan önlemler gerektiğinde kontrol edilmelidir.</v>
      </c>
    </row>
    <row r="53" spans="1:23" s="10" customFormat="1" ht="77.25" customHeight="1" x14ac:dyDescent="0.2">
      <c r="A53" s="32">
        <v>48</v>
      </c>
      <c r="B53" s="8" t="s">
        <v>20</v>
      </c>
      <c r="C53" s="5" t="s">
        <v>155</v>
      </c>
      <c r="D53" s="6" t="s">
        <v>156</v>
      </c>
      <c r="E53" s="6" t="s">
        <v>157</v>
      </c>
      <c r="F53" s="6" t="s">
        <v>30</v>
      </c>
      <c r="G53" s="6" t="s">
        <v>206</v>
      </c>
      <c r="H53" s="48">
        <v>3</v>
      </c>
      <c r="I53" s="48">
        <v>5</v>
      </c>
      <c r="J53" s="49">
        <f>H53*I53</f>
        <v>15</v>
      </c>
      <c r="K53" s="50">
        <f t="shared" si="26"/>
        <v>2</v>
      </c>
      <c r="L53" s="40" t="str">
        <f t="shared" si="27"/>
        <v>Belirgin Risk</v>
      </c>
      <c r="M53" s="45" t="s">
        <v>108</v>
      </c>
      <c r="N53" s="62" t="s">
        <v>158</v>
      </c>
      <c r="O53" s="63"/>
      <c r="P53" s="53" t="s">
        <v>364</v>
      </c>
      <c r="Q53" s="7" t="s">
        <v>204</v>
      </c>
      <c r="R53" s="39">
        <f t="shared" si="28"/>
        <v>42804</v>
      </c>
      <c r="S53" s="31">
        <v>1</v>
      </c>
      <c r="T53" s="42">
        <f t="shared" si="29"/>
        <v>5</v>
      </c>
      <c r="U53" s="42">
        <f t="shared" si="30"/>
        <v>5</v>
      </c>
      <c r="V53" s="41">
        <f t="shared" si="25"/>
        <v>3</v>
      </c>
      <c r="W53" s="44" t="str">
        <f t="shared" si="31"/>
        <v>Uzun dönemde iyileştirilmelidir.  Sürekli kontroller yapılmalıdır.Alınan önlemler gerektiğinde kontrol edilmelidir.</v>
      </c>
    </row>
    <row r="54" spans="1:23" s="10" customFormat="1" ht="76.5" customHeight="1" x14ac:dyDescent="0.2">
      <c r="A54" s="32">
        <v>49</v>
      </c>
      <c r="B54" s="8" t="s">
        <v>20</v>
      </c>
      <c r="C54" s="5" t="s">
        <v>166</v>
      </c>
      <c r="D54" s="6" t="s">
        <v>167</v>
      </c>
      <c r="E54" s="6" t="s">
        <v>168</v>
      </c>
      <c r="F54" s="6" t="s">
        <v>30</v>
      </c>
      <c r="G54" s="6" t="s">
        <v>206</v>
      </c>
      <c r="H54" s="48">
        <v>3</v>
      </c>
      <c r="I54" s="48">
        <v>5</v>
      </c>
      <c r="J54" s="49">
        <f>H54*I54</f>
        <v>15</v>
      </c>
      <c r="K54" s="50">
        <f t="shared" si="26"/>
        <v>2</v>
      </c>
      <c r="L54" s="40" t="str">
        <f t="shared" si="27"/>
        <v>Belirgin Risk</v>
      </c>
      <c r="M54" s="45" t="s">
        <v>108</v>
      </c>
      <c r="N54" s="64" t="s">
        <v>332</v>
      </c>
      <c r="O54" s="63"/>
      <c r="P54" s="53" t="s">
        <v>355</v>
      </c>
      <c r="Q54" s="7" t="s">
        <v>204</v>
      </c>
      <c r="R54" s="39">
        <f t="shared" si="28"/>
        <v>42804</v>
      </c>
      <c r="S54" s="31">
        <v>1</v>
      </c>
      <c r="T54" s="42">
        <f t="shared" si="29"/>
        <v>5</v>
      </c>
      <c r="U54" s="42">
        <f t="shared" si="30"/>
        <v>5</v>
      </c>
      <c r="V54" s="41">
        <f t="shared" si="25"/>
        <v>3</v>
      </c>
      <c r="W54" s="44" t="str">
        <f t="shared" si="31"/>
        <v>Uzun dönemde iyileştirilmelidir.  Sürekli kontroller yapılmalıdır.Alınan önlemler gerektiğinde kontrol edilmelidir.</v>
      </c>
    </row>
    <row r="55" spans="1:23" ht="63.75" customHeight="1" x14ac:dyDescent="0.2">
      <c r="A55" s="32">
        <v>50</v>
      </c>
      <c r="B55" s="8" t="s">
        <v>259</v>
      </c>
      <c r="C55" s="5" t="s">
        <v>368</v>
      </c>
      <c r="D55" s="6" t="s">
        <v>351</v>
      </c>
      <c r="E55" s="6" t="s">
        <v>352</v>
      </c>
      <c r="F55" s="6" t="s">
        <v>230</v>
      </c>
      <c r="G55" s="6" t="s">
        <v>206</v>
      </c>
      <c r="H55" s="48">
        <v>3</v>
      </c>
      <c r="I55" s="48">
        <v>4</v>
      </c>
      <c r="J55" s="49">
        <f>H55*I55</f>
        <v>12</v>
      </c>
      <c r="K55" s="50">
        <f t="shared" si="26"/>
        <v>2</v>
      </c>
      <c r="L55" s="40" t="str">
        <f t="shared" si="27"/>
        <v>Orta Seviye Risk</v>
      </c>
      <c r="M55" s="45" t="s">
        <v>108</v>
      </c>
      <c r="N55" s="56" t="s">
        <v>353</v>
      </c>
      <c r="O55" s="65"/>
      <c r="P55" s="53" t="s">
        <v>355</v>
      </c>
      <c r="Q55" s="7" t="s">
        <v>204</v>
      </c>
      <c r="R55" s="39">
        <f t="shared" si="28"/>
        <v>42828</v>
      </c>
      <c r="S55" s="31">
        <v>2</v>
      </c>
      <c r="T55" s="42">
        <f t="shared" si="29"/>
        <v>4</v>
      </c>
      <c r="U55" s="42">
        <f t="shared" si="30"/>
        <v>8</v>
      </c>
      <c r="V55" s="41">
        <f t="shared" si="25"/>
        <v>3</v>
      </c>
      <c r="W55" s="44" t="str">
        <f t="shared" si="31"/>
        <v>Uzun dönemde iyileştirilmelidir.  Sürekli kontroller yapılmalıdır.Alınan önlemler gerektiğinde kontrol edilmelidir.</v>
      </c>
    </row>
    <row r="56" spans="1:23" s="10" customFormat="1" ht="68.25" customHeight="1" x14ac:dyDescent="0.2">
      <c r="A56" s="32">
        <v>51</v>
      </c>
      <c r="B56" s="8" t="s">
        <v>20</v>
      </c>
      <c r="C56" s="5" t="s">
        <v>342</v>
      </c>
      <c r="D56" s="6" t="s">
        <v>205</v>
      </c>
      <c r="E56" s="6" t="s">
        <v>101</v>
      </c>
      <c r="F56" s="6" t="s">
        <v>89</v>
      </c>
      <c r="G56" s="6" t="s">
        <v>206</v>
      </c>
      <c r="H56" s="48">
        <v>3</v>
      </c>
      <c r="I56" s="48">
        <v>4</v>
      </c>
      <c r="J56" s="49">
        <f>H56*I56</f>
        <v>12</v>
      </c>
      <c r="K56" s="50">
        <f t="shared" si="26"/>
        <v>2</v>
      </c>
      <c r="L56" s="40" t="str">
        <f t="shared" si="27"/>
        <v>Orta Seviye Risk</v>
      </c>
      <c r="M56" s="44" t="str">
        <f t="shared" ref="M56:M81" si="33">IF(K56=0,"Risk Derecelendirmesi Yapılmamıştır.",IF(K56=1,"Hemen gerekli önlemler alınmalı veya tesis, bina, üretim veya çevrenin kapatılması gerekmektedir.",IF(K56=2,"Kısa dönemde iyileştirici tedbirler alınmalıdır.",IF(K56=3,"Uzun dönemde iyileştirilmelidir.  Sürekli kontroller yapılmalıdır.Alınan önlemler gerektiğinde kontrol edilmelidir.",IF(K56=4,"Gözetim altında tutulmalıdır.")))))</f>
        <v>Kısa dönemde iyileştirici tedbirler alınmalıdır.</v>
      </c>
      <c r="N56" s="62" t="s">
        <v>213</v>
      </c>
      <c r="O56" s="63"/>
      <c r="P56" s="53" t="s">
        <v>355</v>
      </c>
      <c r="Q56" s="7" t="s">
        <v>204</v>
      </c>
      <c r="R56" s="39">
        <f t="shared" si="28"/>
        <v>42828</v>
      </c>
      <c r="S56" s="31">
        <v>1</v>
      </c>
      <c r="T56" s="42">
        <f t="shared" si="29"/>
        <v>4</v>
      </c>
      <c r="U56" s="42">
        <f t="shared" si="30"/>
        <v>4</v>
      </c>
      <c r="V56" s="41">
        <f t="shared" si="25"/>
        <v>4</v>
      </c>
      <c r="W56" s="44" t="str">
        <f t="shared" si="31"/>
        <v>Gözetim altında tutulmalıdır.</v>
      </c>
    </row>
    <row r="57" spans="1:23" s="10" customFormat="1" ht="57.75" customHeight="1" x14ac:dyDescent="0.2">
      <c r="A57" s="32">
        <v>52</v>
      </c>
      <c r="B57" s="8" t="s">
        <v>20</v>
      </c>
      <c r="C57" s="5" t="s">
        <v>343</v>
      </c>
      <c r="D57" s="6" t="s">
        <v>264</v>
      </c>
      <c r="E57" s="6" t="s">
        <v>266</v>
      </c>
      <c r="F57" s="6" t="s">
        <v>267</v>
      </c>
      <c r="G57" s="6" t="s">
        <v>206</v>
      </c>
      <c r="H57" s="48">
        <v>3</v>
      </c>
      <c r="I57" s="48">
        <v>4</v>
      </c>
      <c r="J57" s="49">
        <f t="shared" ref="J57:J68" si="34">H57*I57</f>
        <v>12</v>
      </c>
      <c r="K57" s="50">
        <f t="shared" si="26"/>
        <v>2</v>
      </c>
      <c r="L57" s="40" t="str">
        <f t="shared" si="27"/>
        <v>Orta Seviye Risk</v>
      </c>
      <c r="M57" s="44" t="str">
        <f t="shared" si="33"/>
        <v>Kısa dönemde iyileştirici tedbirler alınmalıdır.</v>
      </c>
      <c r="N57" s="62" t="s">
        <v>335</v>
      </c>
      <c r="O57" s="63"/>
      <c r="P57" s="53" t="s">
        <v>355</v>
      </c>
      <c r="Q57" s="7" t="s">
        <v>204</v>
      </c>
      <c r="R57" s="39">
        <f t="shared" si="28"/>
        <v>42828</v>
      </c>
      <c r="S57" s="31">
        <v>1</v>
      </c>
      <c r="T57" s="42">
        <f t="shared" si="29"/>
        <v>4</v>
      </c>
      <c r="U57" s="42">
        <f t="shared" si="30"/>
        <v>4</v>
      </c>
      <c r="V57" s="41">
        <f t="shared" si="25"/>
        <v>4</v>
      </c>
      <c r="W57" s="44" t="str">
        <f t="shared" si="31"/>
        <v>Gözetim altında tutulmalıdır.</v>
      </c>
    </row>
    <row r="58" spans="1:23" s="10" customFormat="1" ht="45.75" customHeight="1" x14ac:dyDescent="0.2">
      <c r="A58" s="32">
        <v>53</v>
      </c>
      <c r="B58" s="8" t="s">
        <v>20</v>
      </c>
      <c r="C58" s="5" t="s">
        <v>343</v>
      </c>
      <c r="D58" s="6" t="s">
        <v>264</v>
      </c>
      <c r="E58" s="6" t="s">
        <v>265</v>
      </c>
      <c r="F58" s="6" t="s">
        <v>230</v>
      </c>
      <c r="G58" s="6" t="s">
        <v>206</v>
      </c>
      <c r="H58" s="48">
        <v>3</v>
      </c>
      <c r="I58" s="48">
        <v>4</v>
      </c>
      <c r="J58" s="49">
        <f t="shared" si="34"/>
        <v>12</v>
      </c>
      <c r="K58" s="50">
        <f t="shared" si="26"/>
        <v>2</v>
      </c>
      <c r="L58" s="40" t="str">
        <f t="shared" si="27"/>
        <v>Orta Seviye Risk</v>
      </c>
      <c r="M58" s="44" t="str">
        <f t="shared" si="33"/>
        <v>Kısa dönemde iyileştirici tedbirler alınmalıdır.</v>
      </c>
      <c r="N58" s="62" t="s">
        <v>334</v>
      </c>
      <c r="O58" s="63"/>
      <c r="P58" s="53" t="s">
        <v>355</v>
      </c>
      <c r="Q58" s="7" t="s">
        <v>204</v>
      </c>
      <c r="R58" s="39">
        <f t="shared" si="28"/>
        <v>42828</v>
      </c>
      <c r="S58" s="31">
        <v>1</v>
      </c>
      <c r="T58" s="42">
        <f t="shared" si="29"/>
        <v>4</v>
      </c>
      <c r="U58" s="42">
        <f t="shared" si="30"/>
        <v>4</v>
      </c>
      <c r="V58" s="41">
        <f t="shared" si="25"/>
        <v>4</v>
      </c>
      <c r="W58" s="44" t="str">
        <f t="shared" si="31"/>
        <v>Gözetim altında tutulmalıdır.</v>
      </c>
    </row>
    <row r="59" spans="1:23" s="10" customFormat="1" ht="53.25" customHeight="1" x14ac:dyDescent="0.2">
      <c r="A59" s="32">
        <v>54</v>
      </c>
      <c r="B59" s="8" t="s">
        <v>259</v>
      </c>
      <c r="C59" s="5" t="s">
        <v>368</v>
      </c>
      <c r="D59" s="6" t="s">
        <v>247</v>
      </c>
      <c r="E59" s="6" t="s">
        <v>278</v>
      </c>
      <c r="F59" s="6" t="s">
        <v>279</v>
      </c>
      <c r="G59" s="6" t="s">
        <v>206</v>
      </c>
      <c r="H59" s="48">
        <v>3</v>
      </c>
      <c r="I59" s="48">
        <v>4</v>
      </c>
      <c r="J59" s="49">
        <f t="shared" si="34"/>
        <v>12</v>
      </c>
      <c r="K59" s="50">
        <f t="shared" si="26"/>
        <v>2</v>
      </c>
      <c r="L59" s="40" t="str">
        <f t="shared" si="27"/>
        <v>Orta Seviye Risk</v>
      </c>
      <c r="M59" s="44" t="str">
        <f t="shared" si="33"/>
        <v>Kısa dönemde iyileştirici tedbirler alınmalıdır.</v>
      </c>
      <c r="N59" s="62" t="s">
        <v>289</v>
      </c>
      <c r="O59" s="63"/>
      <c r="P59" s="53" t="s">
        <v>355</v>
      </c>
      <c r="Q59" s="7" t="s">
        <v>204</v>
      </c>
      <c r="R59" s="39">
        <f t="shared" si="28"/>
        <v>42828</v>
      </c>
      <c r="S59" s="31">
        <v>1</v>
      </c>
      <c r="T59" s="42">
        <f t="shared" si="29"/>
        <v>4</v>
      </c>
      <c r="U59" s="42">
        <f t="shared" si="30"/>
        <v>4</v>
      </c>
      <c r="V59" s="41">
        <f t="shared" si="25"/>
        <v>4</v>
      </c>
      <c r="W59" s="44" t="str">
        <f t="shared" si="31"/>
        <v>Gözetim altında tutulmalıdır.</v>
      </c>
    </row>
    <row r="60" spans="1:23" s="10" customFormat="1" ht="42" x14ac:dyDescent="0.2">
      <c r="A60" s="32">
        <v>55</v>
      </c>
      <c r="B60" s="8" t="s">
        <v>259</v>
      </c>
      <c r="C60" s="5" t="s">
        <v>368</v>
      </c>
      <c r="D60" s="6" t="s">
        <v>280</v>
      </c>
      <c r="E60" s="6" t="s">
        <v>278</v>
      </c>
      <c r="F60" s="6" t="s">
        <v>279</v>
      </c>
      <c r="G60" s="6" t="s">
        <v>206</v>
      </c>
      <c r="H60" s="48">
        <v>3</v>
      </c>
      <c r="I60" s="48">
        <v>4</v>
      </c>
      <c r="J60" s="49">
        <f t="shared" si="34"/>
        <v>12</v>
      </c>
      <c r="K60" s="50">
        <f t="shared" si="26"/>
        <v>2</v>
      </c>
      <c r="L60" s="40" t="str">
        <f t="shared" si="27"/>
        <v>Orta Seviye Risk</v>
      </c>
      <c r="M60" s="44" t="str">
        <f t="shared" si="33"/>
        <v>Kısa dönemde iyileştirici tedbirler alınmalıdır.</v>
      </c>
      <c r="N60" s="62" t="s">
        <v>289</v>
      </c>
      <c r="O60" s="63"/>
      <c r="P60" s="53" t="s">
        <v>355</v>
      </c>
      <c r="Q60" s="7" t="s">
        <v>204</v>
      </c>
      <c r="R60" s="39">
        <f t="shared" si="28"/>
        <v>42828</v>
      </c>
      <c r="S60" s="31">
        <v>2</v>
      </c>
      <c r="T60" s="42">
        <f t="shared" si="29"/>
        <v>4</v>
      </c>
      <c r="U60" s="42">
        <f t="shared" si="30"/>
        <v>8</v>
      </c>
      <c r="V60" s="41">
        <f t="shared" si="25"/>
        <v>3</v>
      </c>
      <c r="W60" s="44" t="str">
        <f t="shared" si="31"/>
        <v>Uzun dönemde iyileştirilmelidir.  Sürekli kontroller yapılmalıdır.Alınan önlemler gerektiğinde kontrol edilmelidir.</v>
      </c>
    </row>
    <row r="61" spans="1:23" s="10" customFormat="1" ht="54" customHeight="1" x14ac:dyDescent="0.2">
      <c r="A61" s="32">
        <v>56</v>
      </c>
      <c r="B61" s="8" t="s">
        <v>259</v>
      </c>
      <c r="C61" s="5" t="s">
        <v>368</v>
      </c>
      <c r="D61" s="6" t="s">
        <v>281</v>
      </c>
      <c r="E61" s="6" t="s">
        <v>278</v>
      </c>
      <c r="F61" s="6" t="s">
        <v>279</v>
      </c>
      <c r="G61" s="6" t="s">
        <v>206</v>
      </c>
      <c r="H61" s="48">
        <v>3</v>
      </c>
      <c r="I61" s="48">
        <v>4</v>
      </c>
      <c r="J61" s="49">
        <f t="shared" si="34"/>
        <v>12</v>
      </c>
      <c r="K61" s="50">
        <f t="shared" si="26"/>
        <v>2</v>
      </c>
      <c r="L61" s="40" t="str">
        <f t="shared" si="27"/>
        <v>Orta Seviye Risk</v>
      </c>
      <c r="M61" s="44" t="str">
        <f t="shared" si="33"/>
        <v>Kısa dönemde iyileştirici tedbirler alınmalıdır.</v>
      </c>
      <c r="N61" s="62" t="s">
        <v>289</v>
      </c>
      <c r="O61" s="63"/>
      <c r="P61" s="53" t="s">
        <v>355</v>
      </c>
      <c r="Q61" s="7" t="s">
        <v>204</v>
      </c>
      <c r="R61" s="39">
        <f t="shared" si="28"/>
        <v>42828</v>
      </c>
      <c r="S61" s="31">
        <v>2</v>
      </c>
      <c r="T61" s="42">
        <f t="shared" si="29"/>
        <v>4</v>
      </c>
      <c r="U61" s="42">
        <f t="shared" si="30"/>
        <v>8</v>
      </c>
      <c r="V61" s="41">
        <v>3</v>
      </c>
      <c r="W61" s="44" t="str">
        <f t="shared" si="31"/>
        <v>Uzun dönemde iyileştirilmelidir.  Sürekli kontroller yapılmalıdır.Alınan önlemler gerektiğinde kontrol edilmelidir.</v>
      </c>
    </row>
    <row r="62" spans="1:23" s="10" customFormat="1" ht="55.5" customHeight="1" x14ac:dyDescent="0.2">
      <c r="A62" s="32">
        <v>57</v>
      </c>
      <c r="B62" s="8" t="s">
        <v>259</v>
      </c>
      <c r="C62" s="5" t="s">
        <v>368</v>
      </c>
      <c r="D62" s="6" t="s">
        <v>282</v>
      </c>
      <c r="E62" s="6" t="s">
        <v>278</v>
      </c>
      <c r="F62" s="6" t="s">
        <v>279</v>
      </c>
      <c r="G62" s="6" t="s">
        <v>206</v>
      </c>
      <c r="H62" s="48">
        <v>3</v>
      </c>
      <c r="I62" s="48">
        <v>4</v>
      </c>
      <c r="J62" s="49">
        <f t="shared" si="34"/>
        <v>12</v>
      </c>
      <c r="K62" s="50">
        <f t="shared" si="26"/>
        <v>2</v>
      </c>
      <c r="L62" s="40" t="str">
        <f t="shared" si="27"/>
        <v>Orta Seviye Risk</v>
      </c>
      <c r="M62" s="44" t="str">
        <f t="shared" si="33"/>
        <v>Kısa dönemde iyileştirici tedbirler alınmalıdır.</v>
      </c>
      <c r="N62" s="62" t="s">
        <v>289</v>
      </c>
      <c r="O62" s="63"/>
      <c r="P62" s="53" t="s">
        <v>355</v>
      </c>
      <c r="Q62" s="7" t="s">
        <v>204</v>
      </c>
      <c r="R62" s="39">
        <f t="shared" si="28"/>
        <v>42828</v>
      </c>
      <c r="S62" s="31">
        <v>2</v>
      </c>
      <c r="T62" s="42">
        <f t="shared" si="29"/>
        <v>4</v>
      </c>
      <c r="U62" s="42">
        <f t="shared" si="30"/>
        <v>8</v>
      </c>
      <c r="V62" s="41">
        <v>3</v>
      </c>
      <c r="W62" s="44" t="str">
        <f t="shared" si="31"/>
        <v>Uzun dönemde iyileştirilmelidir.  Sürekli kontroller yapılmalıdır.Alınan önlemler gerektiğinde kontrol edilmelidir.</v>
      </c>
    </row>
    <row r="63" spans="1:23" s="10" customFormat="1" ht="56.25" customHeight="1" x14ac:dyDescent="0.2">
      <c r="A63" s="32">
        <v>58</v>
      </c>
      <c r="B63" s="8" t="s">
        <v>259</v>
      </c>
      <c r="C63" s="5" t="s">
        <v>368</v>
      </c>
      <c r="D63" s="6" t="s">
        <v>283</v>
      </c>
      <c r="E63" s="6" t="s">
        <v>286</v>
      </c>
      <c r="F63" s="6" t="s">
        <v>284</v>
      </c>
      <c r="G63" s="6" t="s">
        <v>206</v>
      </c>
      <c r="H63" s="48">
        <v>3</v>
      </c>
      <c r="I63" s="48">
        <v>4</v>
      </c>
      <c r="J63" s="49">
        <f t="shared" si="34"/>
        <v>12</v>
      </c>
      <c r="K63" s="50">
        <f t="shared" si="26"/>
        <v>2</v>
      </c>
      <c r="L63" s="40" t="str">
        <f t="shared" si="27"/>
        <v>Orta Seviye Risk</v>
      </c>
      <c r="M63" s="44" t="str">
        <f t="shared" si="33"/>
        <v>Kısa dönemde iyileştirici tedbirler alınmalıdır.</v>
      </c>
      <c r="N63" s="62" t="s">
        <v>289</v>
      </c>
      <c r="O63" s="63"/>
      <c r="P63" s="53" t="s">
        <v>355</v>
      </c>
      <c r="Q63" s="7" t="s">
        <v>204</v>
      </c>
      <c r="R63" s="39">
        <f t="shared" si="28"/>
        <v>42828</v>
      </c>
      <c r="S63" s="31">
        <v>2</v>
      </c>
      <c r="T63" s="42">
        <f t="shared" si="29"/>
        <v>4</v>
      </c>
      <c r="U63" s="42">
        <f t="shared" si="30"/>
        <v>8</v>
      </c>
      <c r="V63" s="41">
        <f t="shared" ref="V63:V109" si="35">IF((S63*T63)=0,0,IF(U63&lt;5,4,IF(U63&lt;10,3,IF(U63&lt;16,2,1))))</f>
        <v>3</v>
      </c>
      <c r="W63" s="44" t="str">
        <f t="shared" si="31"/>
        <v>Uzun dönemde iyileştirilmelidir.  Sürekli kontroller yapılmalıdır.Alınan önlemler gerektiğinde kontrol edilmelidir.</v>
      </c>
    </row>
    <row r="64" spans="1:23" s="10" customFormat="1" ht="58.5" customHeight="1" x14ac:dyDescent="0.2">
      <c r="A64" s="32">
        <v>59</v>
      </c>
      <c r="B64" s="8" t="s">
        <v>259</v>
      </c>
      <c r="C64" s="5" t="s">
        <v>368</v>
      </c>
      <c r="D64" s="6" t="s">
        <v>287</v>
      </c>
      <c r="E64" s="6" t="s">
        <v>286</v>
      </c>
      <c r="F64" s="6" t="s">
        <v>284</v>
      </c>
      <c r="G64" s="6" t="s">
        <v>206</v>
      </c>
      <c r="H64" s="48">
        <v>3</v>
      </c>
      <c r="I64" s="48">
        <v>4</v>
      </c>
      <c r="J64" s="49">
        <f t="shared" si="34"/>
        <v>12</v>
      </c>
      <c r="K64" s="50">
        <f t="shared" si="26"/>
        <v>2</v>
      </c>
      <c r="L64" s="40" t="str">
        <f t="shared" si="27"/>
        <v>Orta Seviye Risk</v>
      </c>
      <c r="M64" s="44" t="str">
        <f t="shared" si="33"/>
        <v>Kısa dönemde iyileştirici tedbirler alınmalıdır.</v>
      </c>
      <c r="N64" s="62" t="s">
        <v>289</v>
      </c>
      <c r="O64" s="63"/>
      <c r="P64" s="53" t="s">
        <v>355</v>
      </c>
      <c r="Q64" s="7" t="s">
        <v>204</v>
      </c>
      <c r="R64" s="39">
        <f t="shared" si="28"/>
        <v>42828</v>
      </c>
      <c r="S64" s="31">
        <v>1</v>
      </c>
      <c r="T64" s="42">
        <f t="shared" si="29"/>
        <v>4</v>
      </c>
      <c r="U64" s="42">
        <f t="shared" si="30"/>
        <v>4</v>
      </c>
      <c r="V64" s="41">
        <f t="shared" si="35"/>
        <v>4</v>
      </c>
      <c r="W64" s="44" t="str">
        <f t="shared" si="31"/>
        <v>Gözetim altında tutulmalıdır.</v>
      </c>
    </row>
    <row r="65" spans="1:23" s="10" customFormat="1" ht="54" customHeight="1" x14ac:dyDescent="0.2">
      <c r="A65" s="32">
        <v>60</v>
      </c>
      <c r="B65" s="8" t="s">
        <v>259</v>
      </c>
      <c r="C65" s="5" t="s">
        <v>57</v>
      </c>
      <c r="D65" s="6" t="s">
        <v>292</v>
      </c>
      <c r="E65" s="6" t="s">
        <v>294</v>
      </c>
      <c r="F65" s="6" t="s">
        <v>270</v>
      </c>
      <c r="G65" s="6" t="s">
        <v>206</v>
      </c>
      <c r="H65" s="48">
        <v>3</v>
      </c>
      <c r="I65" s="48">
        <v>4</v>
      </c>
      <c r="J65" s="49">
        <f t="shared" si="34"/>
        <v>12</v>
      </c>
      <c r="K65" s="50">
        <f t="shared" si="26"/>
        <v>2</v>
      </c>
      <c r="L65" s="40" t="str">
        <f t="shared" si="27"/>
        <v>Orta Seviye Risk</v>
      </c>
      <c r="M65" s="44" t="str">
        <f t="shared" si="33"/>
        <v>Kısa dönemde iyileştirici tedbirler alınmalıdır.</v>
      </c>
      <c r="N65" s="62" t="s">
        <v>289</v>
      </c>
      <c r="O65" s="63"/>
      <c r="P65" s="53" t="s">
        <v>355</v>
      </c>
      <c r="Q65" s="7" t="s">
        <v>204</v>
      </c>
      <c r="R65" s="39">
        <f t="shared" si="28"/>
        <v>42828</v>
      </c>
      <c r="S65" s="31">
        <v>2</v>
      </c>
      <c r="T65" s="42">
        <f t="shared" si="29"/>
        <v>4</v>
      </c>
      <c r="U65" s="42">
        <f t="shared" si="30"/>
        <v>8</v>
      </c>
      <c r="V65" s="41">
        <f t="shared" si="35"/>
        <v>3</v>
      </c>
      <c r="W65" s="44" t="str">
        <f t="shared" si="31"/>
        <v>Uzun dönemde iyileştirilmelidir.  Sürekli kontroller yapılmalıdır.Alınan önlemler gerektiğinde kontrol edilmelidir.</v>
      </c>
    </row>
    <row r="66" spans="1:23" s="10" customFormat="1" ht="42" x14ac:dyDescent="0.2">
      <c r="A66" s="32">
        <v>61</v>
      </c>
      <c r="B66" s="8" t="s">
        <v>259</v>
      </c>
      <c r="C66" s="5" t="s">
        <v>344</v>
      </c>
      <c r="D66" s="6" t="s">
        <v>300</v>
      </c>
      <c r="E66" s="6" t="s">
        <v>299</v>
      </c>
      <c r="F66" s="6" t="s">
        <v>301</v>
      </c>
      <c r="G66" s="6" t="s">
        <v>206</v>
      </c>
      <c r="H66" s="48">
        <v>3</v>
      </c>
      <c r="I66" s="48">
        <v>4</v>
      </c>
      <c r="J66" s="49">
        <f t="shared" si="34"/>
        <v>12</v>
      </c>
      <c r="K66" s="50">
        <f t="shared" si="26"/>
        <v>2</v>
      </c>
      <c r="L66" s="40" t="str">
        <f t="shared" si="27"/>
        <v>Orta Seviye Risk</v>
      </c>
      <c r="M66" s="44" t="str">
        <f t="shared" si="33"/>
        <v>Kısa dönemde iyileştirici tedbirler alınmalıdır.</v>
      </c>
      <c r="N66" s="62" t="s">
        <v>289</v>
      </c>
      <c r="O66" s="63"/>
      <c r="P66" s="53" t="s">
        <v>355</v>
      </c>
      <c r="Q66" s="7" t="s">
        <v>204</v>
      </c>
      <c r="R66" s="39">
        <f t="shared" si="28"/>
        <v>42828</v>
      </c>
      <c r="S66" s="31">
        <v>2</v>
      </c>
      <c r="T66" s="42">
        <f t="shared" si="29"/>
        <v>4</v>
      </c>
      <c r="U66" s="42">
        <f t="shared" si="30"/>
        <v>8</v>
      </c>
      <c r="V66" s="41">
        <f t="shared" si="35"/>
        <v>3</v>
      </c>
      <c r="W66" s="44" t="str">
        <f t="shared" si="31"/>
        <v>Uzun dönemde iyileştirilmelidir.  Sürekli kontroller yapılmalıdır.Alınan önlemler gerektiğinde kontrol edilmelidir.</v>
      </c>
    </row>
    <row r="67" spans="1:23" s="10" customFormat="1" ht="59.25" customHeight="1" x14ac:dyDescent="0.2">
      <c r="A67" s="32">
        <v>62</v>
      </c>
      <c r="B67" s="8" t="s">
        <v>20</v>
      </c>
      <c r="C67" s="5" t="s">
        <v>345</v>
      </c>
      <c r="D67" s="6" t="s">
        <v>302</v>
      </c>
      <c r="E67" s="6" t="s">
        <v>303</v>
      </c>
      <c r="F67" s="6" t="s">
        <v>276</v>
      </c>
      <c r="G67" s="6" t="s">
        <v>206</v>
      </c>
      <c r="H67" s="48">
        <v>3</v>
      </c>
      <c r="I67" s="48">
        <v>4</v>
      </c>
      <c r="J67" s="49">
        <f t="shared" si="34"/>
        <v>12</v>
      </c>
      <c r="K67" s="50">
        <f t="shared" si="26"/>
        <v>2</v>
      </c>
      <c r="L67" s="40" t="str">
        <f t="shared" si="27"/>
        <v>Orta Seviye Risk</v>
      </c>
      <c r="M67" s="44" t="str">
        <f t="shared" si="33"/>
        <v>Kısa dönemde iyileştirici tedbirler alınmalıdır.</v>
      </c>
      <c r="N67" s="62" t="s">
        <v>304</v>
      </c>
      <c r="O67" s="63"/>
      <c r="P67" s="53" t="s">
        <v>355</v>
      </c>
      <c r="Q67" s="7" t="s">
        <v>204</v>
      </c>
      <c r="R67" s="39">
        <f t="shared" si="28"/>
        <v>42828</v>
      </c>
      <c r="S67" s="31">
        <v>2</v>
      </c>
      <c r="T67" s="42">
        <f t="shared" si="29"/>
        <v>4</v>
      </c>
      <c r="U67" s="42">
        <f t="shared" si="30"/>
        <v>8</v>
      </c>
      <c r="V67" s="41">
        <f t="shared" si="35"/>
        <v>3</v>
      </c>
      <c r="W67" s="44" t="str">
        <f t="shared" si="31"/>
        <v>Uzun dönemde iyileştirilmelidir.  Sürekli kontroller yapılmalıdır.Alınan önlemler gerektiğinde kontrol edilmelidir.</v>
      </c>
    </row>
    <row r="68" spans="1:23" s="10" customFormat="1" ht="51.75" customHeight="1" x14ac:dyDescent="0.2">
      <c r="A68" s="32">
        <v>63</v>
      </c>
      <c r="B68" s="8" t="s">
        <v>20</v>
      </c>
      <c r="C68" s="5" t="s">
        <v>345</v>
      </c>
      <c r="D68" s="6" t="s">
        <v>305</v>
      </c>
      <c r="E68" s="6" t="s">
        <v>303</v>
      </c>
      <c r="F68" s="6" t="s">
        <v>276</v>
      </c>
      <c r="G68" s="6" t="s">
        <v>206</v>
      </c>
      <c r="H68" s="48">
        <v>3</v>
      </c>
      <c r="I68" s="48">
        <v>4</v>
      </c>
      <c r="J68" s="49">
        <f t="shared" si="34"/>
        <v>12</v>
      </c>
      <c r="K68" s="50">
        <f t="shared" si="26"/>
        <v>2</v>
      </c>
      <c r="L68" s="40" t="str">
        <f t="shared" si="27"/>
        <v>Orta Seviye Risk</v>
      </c>
      <c r="M68" s="44" t="str">
        <f t="shared" si="33"/>
        <v>Kısa dönemde iyileştirici tedbirler alınmalıdır.</v>
      </c>
      <c r="N68" s="66" t="s">
        <v>306</v>
      </c>
      <c r="O68" s="63"/>
      <c r="P68" s="53" t="s">
        <v>355</v>
      </c>
      <c r="Q68" s="7" t="s">
        <v>204</v>
      </c>
      <c r="R68" s="39">
        <f t="shared" si="28"/>
        <v>42828</v>
      </c>
      <c r="S68" s="31">
        <v>2</v>
      </c>
      <c r="T68" s="42">
        <f t="shared" si="29"/>
        <v>4</v>
      </c>
      <c r="U68" s="42">
        <f t="shared" si="30"/>
        <v>8</v>
      </c>
      <c r="V68" s="41">
        <f t="shared" si="35"/>
        <v>3</v>
      </c>
      <c r="W68" s="44" t="str">
        <f t="shared" si="31"/>
        <v>Uzun dönemde iyileştirilmelidir.  Sürekli kontroller yapılmalıdır.Alınan önlemler gerektiğinde kontrol edilmelidir.</v>
      </c>
    </row>
    <row r="69" spans="1:23" s="10" customFormat="1" ht="62.25" customHeight="1" x14ac:dyDescent="0.2">
      <c r="A69" s="32">
        <v>64</v>
      </c>
      <c r="B69" s="8" t="s">
        <v>20</v>
      </c>
      <c r="C69" s="5" t="s">
        <v>22</v>
      </c>
      <c r="D69" s="6" t="s">
        <v>23</v>
      </c>
      <c r="E69" s="6" t="s">
        <v>24</v>
      </c>
      <c r="F69" s="6" t="s">
        <v>324</v>
      </c>
      <c r="G69" s="6" t="s">
        <v>206</v>
      </c>
      <c r="H69" s="48">
        <v>3</v>
      </c>
      <c r="I69" s="48">
        <v>4</v>
      </c>
      <c r="J69" s="49">
        <f t="shared" ref="J69:J79" si="36">(H69*I69)</f>
        <v>12</v>
      </c>
      <c r="K69" s="50">
        <f t="shared" si="26"/>
        <v>2</v>
      </c>
      <c r="L69" s="40" t="str">
        <f t="shared" si="27"/>
        <v>Orta Seviye Risk</v>
      </c>
      <c r="M69" s="44" t="str">
        <f t="shared" si="33"/>
        <v>Kısa dönemde iyileştirici tedbirler alınmalıdır.</v>
      </c>
      <c r="N69" s="62" t="s">
        <v>25</v>
      </c>
      <c r="O69" s="63"/>
      <c r="P69" s="53" t="s">
        <v>355</v>
      </c>
      <c r="Q69" s="7" t="s">
        <v>204</v>
      </c>
      <c r="R69" s="39">
        <f t="shared" si="28"/>
        <v>42828</v>
      </c>
      <c r="S69" s="31">
        <v>2</v>
      </c>
      <c r="T69" s="42">
        <f t="shared" si="29"/>
        <v>4</v>
      </c>
      <c r="U69" s="42">
        <f t="shared" si="30"/>
        <v>8</v>
      </c>
      <c r="V69" s="41">
        <f t="shared" si="35"/>
        <v>3</v>
      </c>
      <c r="W69" s="44" t="str">
        <f t="shared" si="31"/>
        <v>Uzun dönemde iyileştirilmelidir.  Sürekli kontroller yapılmalıdır.Alınan önlemler gerektiğinde kontrol edilmelidir.</v>
      </c>
    </row>
    <row r="70" spans="1:23" s="10" customFormat="1" ht="68.25" customHeight="1" x14ac:dyDescent="0.2">
      <c r="A70" s="32">
        <v>65</v>
      </c>
      <c r="B70" s="8" t="s">
        <v>20</v>
      </c>
      <c r="C70" s="5" t="s">
        <v>22</v>
      </c>
      <c r="D70" s="6" t="s">
        <v>26</v>
      </c>
      <c r="E70" s="6" t="s">
        <v>24</v>
      </c>
      <c r="F70" s="6" t="s">
        <v>324</v>
      </c>
      <c r="G70" s="6" t="s">
        <v>206</v>
      </c>
      <c r="H70" s="48">
        <v>3</v>
      </c>
      <c r="I70" s="48">
        <v>4</v>
      </c>
      <c r="J70" s="49">
        <f t="shared" si="36"/>
        <v>12</v>
      </c>
      <c r="K70" s="50">
        <f t="shared" si="26"/>
        <v>2</v>
      </c>
      <c r="L70" s="40" t="str">
        <f t="shared" si="27"/>
        <v>Orta Seviye Risk</v>
      </c>
      <c r="M70" s="44" t="str">
        <f t="shared" si="33"/>
        <v>Kısa dönemde iyileştirici tedbirler alınmalıdır.</v>
      </c>
      <c r="N70" s="62" t="s">
        <v>27</v>
      </c>
      <c r="O70" s="63"/>
      <c r="P70" s="53" t="s">
        <v>355</v>
      </c>
      <c r="Q70" s="7" t="s">
        <v>204</v>
      </c>
      <c r="R70" s="39">
        <f t="shared" si="28"/>
        <v>42828</v>
      </c>
      <c r="S70" s="31">
        <v>2</v>
      </c>
      <c r="T70" s="42">
        <f t="shared" si="29"/>
        <v>4</v>
      </c>
      <c r="U70" s="42">
        <f t="shared" si="30"/>
        <v>8</v>
      </c>
      <c r="V70" s="41">
        <f t="shared" si="35"/>
        <v>3</v>
      </c>
      <c r="W70" s="44" t="str">
        <f t="shared" si="31"/>
        <v>Uzun dönemde iyileştirilmelidir.  Sürekli kontroller yapılmalıdır.Alınan önlemler gerektiğinde kontrol edilmelidir.</v>
      </c>
    </row>
    <row r="71" spans="1:23" s="10" customFormat="1" ht="57" customHeight="1" x14ac:dyDescent="0.2">
      <c r="A71" s="32">
        <v>66</v>
      </c>
      <c r="B71" s="8" t="s">
        <v>20</v>
      </c>
      <c r="C71" s="5" t="s">
        <v>22</v>
      </c>
      <c r="D71" s="6" t="s">
        <v>28</v>
      </c>
      <c r="E71" s="6" t="s">
        <v>29</v>
      </c>
      <c r="F71" s="6" t="s">
        <v>324</v>
      </c>
      <c r="G71" s="6" t="s">
        <v>206</v>
      </c>
      <c r="H71" s="48">
        <v>3</v>
      </c>
      <c r="I71" s="48">
        <v>4</v>
      </c>
      <c r="J71" s="49">
        <f t="shared" si="36"/>
        <v>12</v>
      </c>
      <c r="K71" s="50">
        <f t="shared" si="26"/>
        <v>2</v>
      </c>
      <c r="L71" s="40" t="str">
        <f t="shared" si="27"/>
        <v>Orta Seviye Risk</v>
      </c>
      <c r="M71" s="44" t="str">
        <f t="shared" si="33"/>
        <v>Kısa dönemde iyileştirici tedbirler alınmalıdır.</v>
      </c>
      <c r="N71" s="62" t="s">
        <v>31</v>
      </c>
      <c r="O71" s="63"/>
      <c r="P71" s="53" t="s">
        <v>358</v>
      </c>
      <c r="Q71" s="7" t="s">
        <v>204</v>
      </c>
      <c r="R71" s="39">
        <f t="shared" si="28"/>
        <v>42828</v>
      </c>
      <c r="S71" s="31">
        <v>2</v>
      </c>
      <c r="T71" s="42">
        <f t="shared" si="29"/>
        <v>4</v>
      </c>
      <c r="U71" s="42">
        <f t="shared" si="30"/>
        <v>8</v>
      </c>
      <c r="V71" s="41">
        <f t="shared" si="35"/>
        <v>3</v>
      </c>
      <c r="W71" s="44" t="str">
        <f t="shared" si="31"/>
        <v>Uzun dönemde iyileştirilmelidir.  Sürekli kontroller yapılmalıdır.Alınan önlemler gerektiğinde kontrol edilmelidir.</v>
      </c>
    </row>
    <row r="72" spans="1:23" s="10" customFormat="1" ht="52.5" x14ac:dyDescent="0.2">
      <c r="A72" s="32">
        <v>67</v>
      </c>
      <c r="B72" s="8" t="s">
        <v>20</v>
      </c>
      <c r="C72" s="5" t="s">
        <v>22</v>
      </c>
      <c r="D72" s="6" t="s">
        <v>32</v>
      </c>
      <c r="E72" s="6" t="s">
        <v>29</v>
      </c>
      <c r="F72" s="6" t="s">
        <v>324</v>
      </c>
      <c r="G72" s="6" t="s">
        <v>206</v>
      </c>
      <c r="H72" s="48">
        <v>3</v>
      </c>
      <c r="I72" s="48">
        <v>4</v>
      </c>
      <c r="J72" s="49">
        <f t="shared" si="36"/>
        <v>12</v>
      </c>
      <c r="K72" s="50">
        <f t="shared" si="26"/>
        <v>2</v>
      </c>
      <c r="L72" s="40" t="str">
        <f t="shared" si="27"/>
        <v>Orta Seviye Risk</v>
      </c>
      <c r="M72" s="44" t="str">
        <f t="shared" si="33"/>
        <v>Kısa dönemde iyileştirici tedbirler alınmalıdır.</v>
      </c>
      <c r="N72" s="62" t="s">
        <v>33</v>
      </c>
      <c r="O72" s="63"/>
      <c r="P72" s="53" t="s">
        <v>358</v>
      </c>
      <c r="Q72" s="7" t="s">
        <v>204</v>
      </c>
      <c r="R72" s="39">
        <f t="shared" si="28"/>
        <v>42828</v>
      </c>
      <c r="S72" s="31">
        <v>2</v>
      </c>
      <c r="T72" s="42">
        <f t="shared" si="29"/>
        <v>4</v>
      </c>
      <c r="U72" s="42">
        <f t="shared" si="30"/>
        <v>8</v>
      </c>
      <c r="V72" s="41">
        <f t="shared" si="35"/>
        <v>3</v>
      </c>
      <c r="W72" s="44" t="str">
        <f t="shared" si="31"/>
        <v>Uzun dönemde iyileştirilmelidir.  Sürekli kontroller yapılmalıdır.Alınan önlemler gerektiğinde kontrol edilmelidir.</v>
      </c>
    </row>
    <row r="73" spans="1:23" s="10" customFormat="1" ht="56.25" customHeight="1" x14ac:dyDescent="0.2">
      <c r="A73" s="32">
        <v>68</v>
      </c>
      <c r="B73" s="8" t="s">
        <v>259</v>
      </c>
      <c r="C73" s="5" t="s">
        <v>57</v>
      </c>
      <c r="D73" s="6" t="s">
        <v>58</v>
      </c>
      <c r="E73" s="6" t="s">
        <v>29</v>
      </c>
      <c r="F73" s="6" t="s">
        <v>83</v>
      </c>
      <c r="G73" s="6" t="s">
        <v>206</v>
      </c>
      <c r="H73" s="48">
        <v>3</v>
      </c>
      <c r="I73" s="48">
        <v>4</v>
      </c>
      <c r="J73" s="49">
        <f t="shared" si="36"/>
        <v>12</v>
      </c>
      <c r="K73" s="50">
        <f t="shared" ref="K73:K105" si="37">IF((H73*I73)=0,0,IF(J73&lt;5,4,IF(J73&lt;10,3,IF(J73&lt;16,2,1))))</f>
        <v>2</v>
      </c>
      <c r="L73" s="40" t="str">
        <f t="shared" ref="L73:L109" si="38">IF(J73&gt;20,"Tolere Edilemez Risk",IF(J73&gt;12,"Belirgin Risk",IF(J73&gt;6,"Orta Seviye Risk",IF(J73&gt;=3,"Tolere Edilebilir Risk",IF(J73&lt;=2,"Çok Hafif Risk")))))</f>
        <v>Orta Seviye Risk</v>
      </c>
      <c r="M73" s="44" t="str">
        <f t="shared" si="33"/>
        <v>Kısa dönemde iyileştirici tedbirler alınmalıdır.</v>
      </c>
      <c r="N73" s="62" t="s">
        <v>60</v>
      </c>
      <c r="O73" s="63"/>
      <c r="P73" s="53" t="s">
        <v>355</v>
      </c>
      <c r="Q73" s="7" t="s">
        <v>204</v>
      </c>
      <c r="R73" s="39">
        <f t="shared" ref="R73:R109" si="39">$W$1+IF(L73="Tolere Edilemez Risk",7,IF(L73="Belirgin Risk",21,IF(L73="Orta Seviye Risk",45,IF(L73="Tolere Edilebilir Risk",74,IF(L73="Çok Hafif Risk",120,0)))))</f>
        <v>42828</v>
      </c>
      <c r="S73" s="31">
        <v>2</v>
      </c>
      <c r="T73" s="42">
        <f t="shared" ref="T73:T109" si="40">I73</f>
        <v>4</v>
      </c>
      <c r="U73" s="42">
        <f t="shared" ref="U73:U105" si="41">(S73*T73)</f>
        <v>8</v>
      </c>
      <c r="V73" s="41">
        <f t="shared" si="35"/>
        <v>3</v>
      </c>
      <c r="W73" s="44" t="str">
        <f t="shared" ref="W73:W105" si="42">IF(V73=0,"Risk Derecelendirmesi Yapılmamıştır.",IF(V73=1,"Hemen gerekli önlemler alınmalı veya tesis, bina, üretim veya çevrenin kapatılması gerekmektedir.",IF(V73=2,"Kısa dönemde iyileştirici tedbirler alınmalıdır.",IF(V73=3,"Uzun dönemde iyileştirilmelidir.  Sürekli kontroller yapılmalıdır.Alınan önlemler gerektiğinde kontrol edilmelidir.",IF(V73=4,"Gözetim altında tutulmalıdır.")))))</f>
        <v>Uzun dönemde iyileştirilmelidir.  Sürekli kontroller yapılmalıdır.Alınan önlemler gerektiğinde kontrol edilmelidir.</v>
      </c>
    </row>
    <row r="74" spans="1:23" s="10" customFormat="1" ht="45.75" customHeight="1" x14ac:dyDescent="0.2">
      <c r="A74" s="32">
        <v>69</v>
      </c>
      <c r="B74" s="8" t="s">
        <v>259</v>
      </c>
      <c r="C74" s="5" t="s">
        <v>57</v>
      </c>
      <c r="D74" s="6" t="s">
        <v>188</v>
      </c>
      <c r="E74" s="6" t="s">
        <v>189</v>
      </c>
      <c r="F74" s="6" t="s">
        <v>83</v>
      </c>
      <c r="G74" s="6" t="s">
        <v>206</v>
      </c>
      <c r="H74" s="48">
        <v>3</v>
      </c>
      <c r="I74" s="48">
        <v>4</v>
      </c>
      <c r="J74" s="49">
        <f t="shared" si="36"/>
        <v>12</v>
      </c>
      <c r="K74" s="50">
        <f t="shared" si="37"/>
        <v>2</v>
      </c>
      <c r="L74" s="40" t="str">
        <f t="shared" si="38"/>
        <v>Orta Seviye Risk</v>
      </c>
      <c r="M74" s="44" t="str">
        <f t="shared" si="33"/>
        <v>Kısa dönemde iyileştirici tedbirler alınmalıdır.</v>
      </c>
      <c r="N74" s="62" t="s">
        <v>323</v>
      </c>
      <c r="O74" s="63"/>
      <c r="P74" s="53" t="s">
        <v>355</v>
      </c>
      <c r="Q74" s="7" t="s">
        <v>204</v>
      </c>
      <c r="R74" s="39">
        <f t="shared" si="39"/>
        <v>42828</v>
      </c>
      <c r="S74" s="31">
        <v>1</v>
      </c>
      <c r="T74" s="42">
        <f t="shared" si="40"/>
        <v>4</v>
      </c>
      <c r="U74" s="42">
        <f t="shared" si="41"/>
        <v>4</v>
      </c>
      <c r="V74" s="41">
        <f t="shared" si="35"/>
        <v>4</v>
      </c>
      <c r="W74" s="44" t="str">
        <f t="shared" si="42"/>
        <v>Gözetim altında tutulmalıdır.</v>
      </c>
    </row>
    <row r="75" spans="1:23" s="10" customFormat="1" ht="59.25" customHeight="1" x14ac:dyDescent="0.2">
      <c r="A75" s="32">
        <v>70</v>
      </c>
      <c r="B75" s="8" t="s">
        <v>259</v>
      </c>
      <c r="C75" s="5" t="s">
        <v>57</v>
      </c>
      <c r="D75" s="6" t="s">
        <v>62</v>
      </c>
      <c r="E75" s="6" t="s">
        <v>63</v>
      </c>
      <c r="F75" s="6" t="s">
        <v>83</v>
      </c>
      <c r="G75" s="6" t="s">
        <v>206</v>
      </c>
      <c r="H75" s="48">
        <v>3</v>
      </c>
      <c r="I75" s="48">
        <v>4</v>
      </c>
      <c r="J75" s="49">
        <f t="shared" si="36"/>
        <v>12</v>
      </c>
      <c r="K75" s="50">
        <f t="shared" si="37"/>
        <v>2</v>
      </c>
      <c r="L75" s="40" t="str">
        <f t="shared" si="38"/>
        <v>Orta Seviye Risk</v>
      </c>
      <c r="M75" s="44" t="str">
        <f t="shared" si="33"/>
        <v>Kısa dönemde iyileştirici tedbirler alınmalıdır.</v>
      </c>
      <c r="N75" s="62" t="s">
        <v>64</v>
      </c>
      <c r="O75" s="63"/>
      <c r="P75" s="53" t="s">
        <v>355</v>
      </c>
      <c r="Q75" s="7" t="s">
        <v>204</v>
      </c>
      <c r="R75" s="39">
        <f t="shared" si="39"/>
        <v>42828</v>
      </c>
      <c r="S75" s="31">
        <v>1</v>
      </c>
      <c r="T75" s="42">
        <f t="shared" si="40"/>
        <v>4</v>
      </c>
      <c r="U75" s="42">
        <f t="shared" si="41"/>
        <v>4</v>
      </c>
      <c r="V75" s="41">
        <f t="shared" si="35"/>
        <v>4</v>
      </c>
      <c r="W75" s="44" t="str">
        <f t="shared" si="42"/>
        <v>Gözetim altında tutulmalıdır.</v>
      </c>
    </row>
    <row r="76" spans="1:23" s="10" customFormat="1" ht="43.5" customHeight="1" x14ac:dyDescent="0.2">
      <c r="A76" s="32">
        <v>71</v>
      </c>
      <c r="B76" s="8" t="s">
        <v>259</v>
      </c>
      <c r="C76" s="5" t="s">
        <v>75</v>
      </c>
      <c r="D76" s="6" t="s">
        <v>77</v>
      </c>
      <c r="E76" s="6" t="s">
        <v>76</v>
      </c>
      <c r="F76" s="6" t="s">
        <v>83</v>
      </c>
      <c r="G76" s="6" t="s">
        <v>206</v>
      </c>
      <c r="H76" s="48">
        <v>3</v>
      </c>
      <c r="I76" s="48">
        <v>4</v>
      </c>
      <c r="J76" s="49">
        <f t="shared" si="36"/>
        <v>12</v>
      </c>
      <c r="K76" s="50">
        <f t="shared" si="37"/>
        <v>2</v>
      </c>
      <c r="L76" s="40" t="str">
        <f t="shared" si="38"/>
        <v>Orta Seviye Risk</v>
      </c>
      <c r="M76" s="44" t="str">
        <f t="shared" si="33"/>
        <v>Kısa dönemde iyileştirici tedbirler alınmalıdır.</v>
      </c>
      <c r="N76" s="62" t="s">
        <v>78</v>
      </c>
      <c r="O76" s="63"/>
      <c r="P76" s="53" t="s">
        <v>355</v>
      </c>
      <c r="Q76" s="7" t="s">
        <v>204</v>
      </c>
      <c r="R76" s="39">
        <f t="shared" si="39"/>
        <v>42828</v>
      </c>
      <c r="S76" s="31">
        <v>2</v>
      </c>
      <c r="T76" s="42">
        <f t="shared" si="40"/>
        <v>4</v>
      </c>
      <c r="U76" s="42">
        <f t="shared" si="41"/>
        <v>8</v>
      </c>
      <c r="V76" s="41">
        <f t="shared" si="35"/>
        <v>3</v>
      </c>
      <c r="W76" s="44" t="str">
        <f t="shared" si="42"/>
        <v>Uzun dönemde iyileştirilmelidir.  Sürekli kontroller yapılmalıdır.Alınan önlemler gerektiğinde kontrol edilmelidir.</v>
      </c>
    </row>
    <row r="77" spans="1:23" s="10" customFormat="1" ht="48" customHeight="1" x14ac:dyDescent="0.2">
      <c r="A77" s="32">
        <v>72</v>
      </c>
      <c r="B77" s="8" t="s">
        <v>259</v>
      </c>
      <c r="C77" s="5" t="s">
        <v>75</v>
      </c>
      <c r="D77" s="6" t="s">
        <v>79</v>
      </c>
      <c r="E77" s="6" t="s">
        <v>76</v>
      </c>
      <c r="F77" s="6" t="s">
        <v>83</v>
      </c>
      <c r="G77" s="6" t="s">
        <v>206</v>
      </c>
      <c r="H77" s="48">
        <v>3</v>
      </c>
      <c r="I77" s="48">
        <v>4</v>
      </c>
      <c r="J77" s="49">
        <f t="shared" si="36"/>
        <v>12</v>
      </c>
      <c r="K77" s="50">
        <f t="shared" si="37"/>
        <v>2</v>
      </c>
      <c r="L77" s="40" t="str">
        <f t="shared" si="38"/>
        <v>Orta Seviye Risk</v>
      </c>
      <c r="M77" s="44" t="str">
        <f t="shared" si="33"/>
        <v>Kısa dönemde iyileştirici tedbirler alınmalıdır.</v>
      </c>
      <c r="N77" s="62" t="s">
        <v>80</v>
      </c>
      <c r="O77" s="63"/>
      <c r="P77" s="53" t="s">
        <v>355</v>
      </c>
      <c r="Q77" s="7" t="s">
        <v>204</v>
      </c>
      <c r="R77" s="39">
        <f t="shared" si="39"/>
        <v>42828</v>
      </c>
      <c r="S77" s="31">
        <v>2</v>
      </c>
      <c r="T77" s="42">
        <f t="shared" si="40"/>
        <v>4</v>
      </c>
      <c r="U77" s="42">
        <f t="shared" si="41"/>
        <v>8</v>
      </c>
      <c r="V77" s="41">
        <f t="shared" si="35"/>
        <v>3</v>
      </c>
      <c r="W77" s="44" t="str">
        <f t="shared" si="42"/>
        <v>Uzun dönemde iyileştirilmelidir.  Sürekli kontroller yapılmalıdır.Alınan önlemler gerektiğinde kontrol edilmelidir.</v>
      </c>
    </row>
    <row r="78" spans="1:23" s="10" customFormat="1" ht="54.75" customHeight="1" x14ac:dyDescent="0.2">
      <c r="A78" s="32">
        <v>73</v>
      </c>
      <c r="B78" s="8" t="s">
        <v>259</v>
      </c>
      <c r="C78" s="5" t="s">
        <v>75</v>
      </c>
      <c r="D78" s="6" t="s">
        <v>81</v>
      </c>
      <c r="E78" s="6" t="s">
        <v>76</v>
      </c>
      <c r="F78" s="6" t="s">
        <v>83</v>
      </c>
      <c r="G78" s="6" t="s">
        <v>206</v>
      </c>
      <c r="H78" s="48">
        <v>3</v>
      </c>
      <c r="I78" s="48">
        <v>4</v>
      </c>
      <c r="J78" s="49">
        <f t="shared" si="36"/>
        <v>12</v>
      </c>
      <c r="K78" s="50">
        <f t="shared" si="37"/>
        <v>2</v>
      </c>
      <c r="L78" s="40" t="str">
        <f t="shared" si="38"/>
        <v>Orta Seviye Risk</v>
      </c>
      <c r="M78" s="44" t="str">
        <f t="shared" si="33"/>
        <v>Kısa dönemde iyileştirici tedbirler alınmalıdır.</v>
      </c>
      <c r="N78" s="62" t="s">
        <v>82</v>
      </c>
      <c r="O78" s="63"/>
      <c r="P78" s="53" t="s">
        <v>355</v>
      </c>
      <c r="Q78" s="7" t="s">
        <v>204</v>
      </c>
      <c r="R78" s="39">
        <f t="shared" si="39"/>
        <v>42828</v>
      </c>
      <c r="S78" s="31">
        <v>2</v>
      </c>
      <c r="T78" s="42">
        <f t="shared" si="40"/>
        <v>4</v>
      </c>
      <c r="U78" s="42">
        <f t="shared" si="41"/>
        <v>8</v>
      </c>
      <c r="V78" s="41">
        <f t="shared" si="35"/>
        <v>3</v>
      </c>
      <c r="W78" s="44" t="str">
        <f t="shared" si="42"/>
        <v>Uzun dönemde iyileştirilmelidir.  Sürekli kontroller yapılmalıdır.Alınan önlemler gerektiğinde kontrol edilmelidir.</v>
      </c>
    </row>
    <row r="79" spans="1:23" s="10" customFormat="1" ht="48.75" customHeight="1" x14ac:dyDescent="0.2">
      <c r="A79" s="32">
        <v>74</v>
      </c>
      <c r="B79" s="8" t="s">
        <v>259</v>
      </c>
      <c r="C79" s="5" t="s">
        <v>75</v>
      </c>
      <c r="D79" s="6" t="s">
        <v>87</v>
      </c>
      <c r="E79" s="6" t="s">
        <v>85</v>
      </c>
      <c r="F79" s="6" t="s">
        <v>83</v>
      </c>
      <c r="G79" s="6" t="s">
        <v>206</v>
      </c>
      <c r="H79" s="48">
        <v>3</v>
      </c>
      <c r="I79" s="48">
        <v>4</v>
      </c>
      <c r="J79" s="49">
        <f t="shared" si="36"/>
        <v>12</v>
      </c>
      <c r="K79" s="50">
        <f t="shared" si="37"/>
        <v>2</v>
      </c>
      <c r="L79" s="40" t="str">
        <f t="shared" si="38"/>
        <v>Orta Seviye Risk</v>
      </c>
      <c r="M79" s="44" t="str">
        <f t="shared" si="33"/>
        <v>Kısa dönemde iyileştirici tedbirler alınmalıdır.</v>
      </c>
      <c r="N79" s="62" t="s">
        <v>88</v>
      </c>
      <c r="O79" s="63"/>
      <c r="P79" s="53" t="s">
        <v>355</v>
      </c>
      <c r="Q79" s="7" t="s">
        <v>204</v>
      </c>
      <c r="R79" s="39">
        <f t="shared" si="39"/>
        <v>42828</v>
      </c>
      <c r="S79" s="31">
        <v>1</v>
      </c>
      <c r="T79" s="42">
        <f t="shared" si="40"/>
        <v>4</v>
      </c>
      <c r="U79" s="42">
        <f t="shared" si="41"/>
        <v>4</v>
      </c>
      <c r="V79" s="41">
        <f t="shared" si="35"/>
        <v>4</v>
      </c>
      <c r="W79" s="44" t="str">
        <f t="shared" si="42"/>
        <v>Gözetim altında tutulmalıdır.</v>
      </c>
    </row>
    <row r="80" spans="1:23" s="10" customFormat="1" ht="45" customHeight="1" x14ac:dyDescent="0.2">
      <c r="A80" s="32">
        <v>75</v>
      </c>
      <c r="B80" s="8" t="s">
        <v>259</v>
      </c>
      <c r="C80" s="5" t="s">
        <v>106</v>
      </c>
      <c r="D80" s="6" t="s">
        <v>118</v>
      </c>
      <c r="E80" s="6" t="s">
        <v>119</v>
      </c>
      <c r="F80" s="6" t="s">
        <v>83</v>
      </c>
      <c r="G80" s="6" t="s">
        <v>206</v>
      </c>
      <c r="H80" s="48">
        <v>3</v>
      </c>
      <c r="I80" s="48">
        <v>4</v>
      </c>
      <c r="J80" s="49">
        <f t="shared" ref="J80:J89" si="43">H80*I80</f>
        <v>12</v>
      </c>
      <c r="K80" s="50">
        <f t="shared" si="37"/>
        <v>2</v>
      </c>
      <c r="L80" s="40" t="str">
        <f t="shared" si="38"/>
        <v>Orta Seviye Risk</v>
      </c>
      <c r="M80" s="44" t="str">
        <f t="shared" si="33"/>
        <v>Kısa dönemde iyileştirici tedbirler alınmalıdır.</v>
      </c>
      <c r="N80" s="62" t="s">
        <v>120</v>
      </c>
      <c r="O80" s="63"/>
      <c r="P80" s="53" t="s">
        <v>355</v>
      </c>
      <c r="Q80" s="7" t="s">
        <v>204</v>
      </c>
      <c r="R80" s="39">
        <f t="shared" si="39"/>
        <v>42828</v>
      </c>
      <c r="S80" s="31">
        <v>2</v>
      </c>
      <c r="T80" s="42">
        <f t="shared" si="40"/>
        <v>4</v>
      </c>
      <c r="U80" s="42">
        <f t="shared" si="41"/>
        <v>8</v>
      </c>
      <c r="V80" s="41">
        <f t="shared" si="35"/>
        <v>3</v>
      </c>
      <c r="W80" s="44" t="str">
        <f t="shared" si="42"/>
        <v>Uzun dönemde iyileştirilmelidir.  Sürekli kontroller yapılmalıdır.Alınan önlemler gerektiğinde kontrol edilmelidir.</v>
      </c>
    </row>
    <row r="81" spans="1:23" s="11" customFormat="1" ht="47.25" customHeight="1" x14ac:dyDescent="0.2">
      <c r="A81" s="32">
        <v>76</v>
      </c>
      <c r="B81" s="8" t="s">
        <v>259</v>
      </c>
      <c r="C81" s="5" t="s">
        <v>106</v>
      </c>
      <c r="D81" s="6" t="s">
        <v>121</v>
      </c>
      <c r="E81" s="6" t="s">
        <v>119</v>
      </c>
      <c r="F81" s="6" t="s">
        <v>83</v>
      </c>
      <c r="G81" s="6" t="s">
        <v>206</v>
      </c>
      <c r="H81" s="48">
        <v>3</v>
      </c>
      <c r="I81" s="48">
        <v>4</v>
      </c>
      <c r="J81" s="49">
        <f t="shared" si="43"/>
        <v>12</v>
      </c>
      <c r="K81" s="50">
        <f t="shared" si="37"/>
        <v>2</v>
      </c>
      <c r="L81" s="40" t="str">
        <f t="shared" si="38"/>
        <v>Orta Seviye Risk</v>
      </c>
      <c r="M81" s="44" t="str">
        <f t="shared" si="33"/>
        <v>Kısa dönemde iyileştirici tedbirler alınmalıdır.</v>
      </c>
      <c r="N81" s="62" t="s">
        <v>122</v>
      </c>
      <c r="O81" s="63"/>
      <c r="P81" s="53" t="s">
        <v>355</v>
      </c>
      <c r="Q81" s="7" t="s">
        <v>204</v>
      </c>
      <c r="R81" s="39">
        <f t="shared" si="39"/>
        <v>42828</v>
      </c>
      <c r="S81" s="31">
        <v>2</v>
      </c>
      <c r="T81" s="42">
        <f t="shared" si="40"/>
        <v>4</v>
      </c>
      <c r="U81" s="42">
        <f t="shared" si="41"/>
        <v>8</v>
      </c>
      <c r="V81" s="41">
        <f t="shared" si="35"/>
        <v>3</v>
      </c>
      <c r="W81" s="44" t="str">
        <f t="shared" si="42"/>
        <v>Uzun dönemde iyileştirilmelidir.  Sürekli kontroller yapılmalıdır.Alınan önlemler gerektiğinde kontrol edilmelidir.</v>
      </c>
    </row>
    <row r="82" spans="1:23" s="13" customFormat="1" ht="56.25" customHeight="1" x14ac:dyDescent="0.2">
      <c r="A82" s="32">
        <v>77</v>
      </c>
      <c r="B82" s="8" t="s">
        <v>259</v>
      </c>
      <c r="C82" s="5" t="s">
        <v>123</v>
      </c>
      <c r="D82" s="6" t="s">
        <v>124</v>
      </c>
      <c r="E82" s="6" t="s">
        <v>125</v>
      </c>
      <c r="F82" s="6" t="s">
        <v>126</v>
      </c>
      <c r="G82" s="6" t="s">
        <v>206</v>
      </c>
      <c r="H82" s="48">
        <v>3</v>
      </c>
      <c r="I82" s="48">
        <v>4</v>
      </c>
      <c r="J82" s="49">
        <f t="shared" si="43"/>
        <v>12</v>
      </c>
      <c r="K82" s="50">
        <f t="shared" si="37"/>
        <v>2</v>
      </c>
      <c r="L82" s="40" t="str">
        <f t="shared" si="38"/>
        <v>Orta Seviye Risk</v>
      </c>
      <c r="M82" s="45" t="s">
        <v>108</v>
      </c>
      <c r="N82" s="62" t="s">
        <v>325</v>
      </c>
      <c r="O82" s="63"/>
      <c r="P82" s="53" t="s">
        <v>355</v>
      </c>
      <c r="Q82" s="7" t="s">
        <v>204</v>
      </c>
      <c r="R82" s="39">
        <f t="shared" si="39"/>
        <v>42828</v>
      </c>
      <c r="S82" s="31">
        <v>2</v>
      </c>
      <c r="T82" s="42">
        <f t="shared" si="40"/>
        <v>4</v>
      </c>
      <c r="U82" s="42">
        <f t="shared" si="41"/>
        <v>8</v>
      </c>
      <c r="V82" s="41">
        <f t="shared" si="35"/>
        <v>3</v>
      </c>
      <c r="W82" s="44" t="str">
        <f t="shared" si="42"/>
        <v>Uzun dönemde iyileştirilmelidir.  Sürekli kontroller yapılmalıdır.Alınan önlemler gerektiğinde kontrol edilmelidir.</v>
      </c>
    </row>
    <row r="83" spans="1:23" s="11" customFormat="1" ht="51.75" customHeight="1" x14ac:dyDescent="0.2">
      <c r="A83" s="32">
        <v>78</v>
      </c>
      <c r="B83" s="8" t="s">
        <v>259</v>
      </c>
      <c r="C83" s="5" t="s">
        <v>123</v>
      </c>
      <c r="D83" s="6" t="s">
        <v>127</v>
      </c>
      <c r="E83" s="6" t="s">
        <v>128</v>
      </c>
      <c r="F83" s="6" t="s">
        <v>126</v>
      </c>
      <c r="G83" s="6" t="s">
        <v>206</v>
      </c>
      <c r="H83" s="48">
        <v>3</v>
      </c>
      <c r="I83" s="48">
        <v>4</v>
      </c>
      <c r="J83" s="49">
        <f t="shared" si="43"/>
        <v>12</v>
      </c>
      <c r="K83" s="50">
        <f t="shared" si="37"/>
        <v>2</v>
      </c>
      <c r="L83" s="40" t="str">
        <f t="shared" si="38"/>
        <v>Orta Seviye Risk</v>
      </c>
      <c r="M83" s="44" t="str">
        <f t="shared" ref="M83:M98" si="44">IF(K83=0,"Risk Derecelendirmesi Yapılmamıştır.",IF(K83=1,"Hemen gerekli önlemler alınmalı veya tesis, bina, üretim veya çevrenin kapatılması gerekmektedir.",IF(K83=2,"Kısa dönemde iyileştirici tedbirler alınmalıdır.",IF(K83=3,"Uzun dönemde iyileştirilmelidir.  Sürekli kontroller yapılmalıdır.Alınan önlemler gerektiğinde kontrol edilmelidir.",IF(K83=4,"Gözetim altında tutulmalıdır.")))))</f>
        <v>Kısa dönemde iyileştirici tedbirler alınmalıdır.</v>
      </c>
      <c r="N83" s="62" t="s">
        <v>129</v>
      </c>
      <c r="O83" s="63"/>
      <c r="P83" s="53" t="s">
        <v>355</v>
      </c>
      <c r="Q83" s="7" t="s">
        <v>204</v>
      </c>
      <c r="R83" s="39">
        <f t="shared" si="39"/>
        <v>42828</v>
      </c>
      <c r="S83" s="31">
        <v>2</v>
      </c>
      <c r="T83" s="42">
        <f t="shared" si="40"/>
        <v>4</v>
      </c>
      <c r="U83" s="42">
        <f t="shared" si="41"/>
        <v>8</v>
      </c>
      <c r="V83" s="41">
        <f t="shared" si="35"/>
        <v>3</v>
      </c>
      <c r="W83" s="44" t="str">
        <f t="shared" si="42"/>
        <v>Uzun dönemde iyileştirilmelidir.  Sürekli kontroller yapılmalıdır.Alınan önlemler gerektiğinde kontrol edilmelidir.</v>
      </c>
    </row>
    <row r="84" spans="1:23" s="13" customFormat="1" ht="63" customHeight="1" x14ac:dyDescent="0.2">
      <c r="A84" s="32">
        <v>79</v>
      </c>
      <c r="B84" s="8" t="s">
        <v>259</v>
      </c>
      <c r="C84" s="5" t="s">
        <v>371</v>
      </c>
      <c r="D84" s="6" t="s">
        <v>372</v>
      </c>
      <c r="E84" s="6" t="s">
        <v>237</v>
      </c>
      <c r="F84" s="6" t="s">
        <v>126</v>
      </c>
      <c r="G84" s="6" t="s">
        <v>206</v>
      </c>
      <c r="H84" s="48">
        <v>3</v>
      </c>
      <c r="I84" s="48">
        <v>4</v>
      </c>
      <c r="J84" s="49">
        <f t="shared" ref="J84" si="45">H84*I84</f>
        <v>12</v>
      </c>
      <c r="K84" s="50">
        <f t="shared" ref="K84" si="46">IF((H84*I84)=0,0,IF(J84&lt;5,4,IF(J84&lt;10,3,IF(J84&lt;16,2,1))))</f>
        <v>2</v>
      </c>
      <c r="L84" s="40" t="str">
        <f t="shared" ref="L84" si="47">IF(J84&gt;20,"Tolere Edilemez Risk",IF(J84&gt;12,"Belirgin Risk",IF(J84&gt;6,"Orta Seviye Risk",IF(J84&gt;=3,"Tolere Edilebilir Risk",IF(J84&lt;=2,"Çok Hafif Risk")))))</f>
        <v>Orta Seviye Risk</v>
      </c>
      <c r="M84" s="44" t="str">
        <f t="shared" ref="M84" si="48">IF(K84=0,"Risk Derecelendirmesi Yapılmamıştır.",IF(K84=1,"Hemen gerekli önlemler alınmalı veya tesis, bina, üretim veya çevrenin kapatılması gerekmektedir.",IF(K84=2,"Kısa dönemde iyileştirici tedbirler alınmalıdır.",IF(K84=3,"Uzun dönemde iyileştirilmelidir.  Sürekli kontroller yapılmalıdır.Alınan önlemler gerektiğinde kontrol edilmelidir.",IF(K84=4,"Gözetim altında tutulmalıdır.")))))</f>
        <v>Kısa dönemde iyileştirici tedbirler alınmalıdır.</v>
      </c>
      <c r="N84" s="62" t="s">
        <v>373</v>
      </c>
      <c r="O84" s="63"/>
      <c r="P84" s="53" t="s">
        <v>358</v>
      </c>
      <c r="Q84" s="7" t="s">
        <v>204</v>
      </c>
      <c r="R84" s="39">
        <f t="shared" ref="R84" si="49">$W$1+IF(L84="Tolere Edilemez Risk",7,IF(L84="Belirgin Risk",21,IF(L84="Orta Seviye Risk",45,IF(L84="Tolere Edilebilir Risk",74,IF(L84="Çok Hafif Risk",120,0)))))</f>
        <v>42828</v>
      </c>
      <c r="S84" s="31">
        <v>2</v>
      </c>
      <c r="T84" s="42">
        <f t="shared" ref="T84" si="50">I84</f>
        <v>4</v>
      </c>
      <c r="U84" s="42">
        <f t="shared" ref="U84" si="51">(S84*T84)</f>
        <v>8</v>
      </c>
      <c r="V84" s="41">
        <f t="shared" ref="V84" si="52">IF((S84*T84)=0,0,IF(U84&lt;5,4,IF(U84&lt;10,3,IF(U84&lt;16,2,1))))</f>
        <v>3</v>
      </c>
      <c r="W84" s="44" t="str">
        <f t="shared" ref="W84" si="53">IF(V84=0,"Risk Derecelendirmesi Yapılmamıştır.",IF(V84=1,"Hemen gerekli önlemler alınmalı veya tesis, bina, üretim veya çevrenin kapatılması gerekmektedir.",IF(V84=2,"Kısa dönemde iyileştirici tedbirler alınmalıdır.",IF(V84=3,"Uzun dönemde iyileştirilmelidir.  Sürekli kontroller yapılmalıdır.Alınan önlemler gerektiğinde kontrol edilmelidir.",IF(V84=4,"Gözetim altında tutulmalıdır.")))))</f>
        <v>Uzun dönemde iyileştirilmelidir.  Sürekli kontroller yapılmalıdır.Alınan önlemler gerektiğinde kontrol edilmelidir.</v>
      </c>
    </row>
    <row r="85" spans="1:23" s="10" customFormat="1" ht="75.75" customHeight="1" x14ac:dyDescent="0.2">
      <c r="A85" s="32">
        <v>80</v>
      </c>
      <c r="B85" s="8" t="s">
        <v>259</v>
      </c>
      <c r="C85" s="5" t="s">
        <v>140</v>
      </c>
      <c r="D85" s="6" t="s">
        <v>143</v>
      </c>
      <c r="E85" s="6" t="s">
        <v>141</v>
      </c>
      <c r="F85" s="6" t="s">
        <v>326</v>
      </c>
      <c r="G85" s="6" t="s">
        <v>206</v>
      </c>
      <c r="H85" s="48">
        <v>3</v>
      </c>
      <c r="I85" s="48">
        <v>4</v>
      </c>
      <c r="J85" s="49">
        <f t="shared" si="43"/>
        <v>12</v>
      </c>
      <c r="K85" s="50">
        <f t="shared" si="37"/>
        <v>2</v>
      </c>
      <c r="L85" s="40" t="str">
        <f t="shared" si="38"/>
        <v>Orta Seviye Risk</v>
      </c>
      <c r="M85" s="44" t="str">
        <f t="shared" si="44"/>
        <v>Kısa dönemde iyileştirici tedbirler alınmalıdır.</v>
      </c>
      <c r="N85" s="62" t="s">
        <v>144</v>
      </c>
      <c r="O85" s="63"/>
      <c r="P85" s="55" t="s">
        <v>357</v>
      </c>
      <c r="Q85" s="7" t="s">
        <v>204</v>
      </c>
      <c r="R85" s="39">
        <f t="shared" si="39"/>
        <v>42828</v>
      </c>
      <c r="S85" s="31">
        <v>2</v>
      </c>
      <c r="T85" s="42">
        <f t="shared" si="40"/>
        <v>4</v>
      </c>
      <c r="U85" s="42">
        <f t="shared" si="41"/>
        <v>8</v>
      </c>
      <c r="V85" s="41">
        <f t="shared" si="35"/>
        <v>3</v>
      </c>
      <c r="W85" s="44" t="str">
        <f t="shared" si="42"/>
        <v>Uzun dönemde iyileştirilmelidir.  Sürekli kontroller yapılmalıdır.Alınan önlemler gerektiğinde kontrol edilmelidir.</v>
      </c>
    </row>
    <row r="86" spans="1:23" s="10" customFormat="1" ht="69" customHeight="1" x14ac:dyDescent="0.2">
      <c r="A86" s="32">
        <v>81</v>
      </c>
      <c r="B86" s="8" t="s">
        <v>259</v>
      </c>
      <c r="C86" s="5" t="s">
        <v>140</v>
      </c>
      <c r="D86" s="6" t="s">
        <v>145</v>
      </c>
      <c r="E86" s="6" t="s">
        <v>146</v>
      </c>
      <c r="F86" s="6" t="s">
        <v>142</v>
      </c>
      <c r="G86" s="6" t="s">
        <v>206</v>
      </c>
      <c r="H86" s="48">
        <v>3</v>
      </c>
      <c r="I86" s="48">
        <v>4</v>
      </c>
      <c r="J86" s="49">
        <f t="shared" si="43"/>
        <v>12</v>
      </c>
      <c r="K86" s="50">
        <f t="shared" si="37"/>
        <v>2</v>
      </c>
      <c r="L86" s="40" t="str">
        <f t="shared" si="38"/>
        <v>Orta Seviye Risk</v>
      </c>
      <c r="M86" s="44" t="str">
        <f t="shared" si="44"/>
        <v>Kısa dönemde iyileştirici tedbirler alınmalıdır.</v>
      </c>
      <c r="N86" s="62" t="s">
        <v>147</v>
      </c>
      <c r="O86" s="63"/>
      <c r="P86" s="55" t="s">
        <v>357</v>
      </c>
      <c r="Q86" s="7" t="s">
        <v>204</v>
      </c>
      <c r="R86" s="39">
        <f t="shared" si="39"/>
        <v>42828</v>
      </c>
      <c r="S86" s="31">
        <v>2</v>
      </c>
      <c r="T86" s="42">
        <f t="shared" si="40"/>
        <v>4</v>
      </c>
      <c r="U86" s="42">
        <f t="shared" si="41"/>
        <v>8</v>
      </c>
      <c r="V86" s="41">
        <f t="shared" si="35"/>
        <v>3</v>
      </c>
      <c r="W86" s="44" t="str">
        <f t="shared" si="42"/>
        <v>Uzun dönemde iyileştirilmelidir.  Sürekli kontroller yapılmalıdır.Alınan önlemler gerektiğinde kontrol edilmelidir.</v>
      </c>
    </row>
    <row r="87" spans="1:23" s="10" customFormat="1" ht="129.75" customHeight="1" x14ac:dyDescent="0.2">
      <c r="A87" s="32">
        <v>82</v>
      </c>
      <c r="B87" s="8" t="s">
        <v>259</v>
      </c>
      <c r="C87" s="5" t="s">
        <v>140</v>
      </c>
      <c r="D87" s="6" t="s">
        <v>152</v>
      </c>
      <c r="E87" s="6" t="s">
        <v>141</v>
      </c>
      <c r="F87" s="6" t="s">
        <v>153</v>
      </c>
      <c r="G87" s="6" t="s">
        <v>206</v>
      </c>
      <c r="H87" s="48">
        <v>3</v>
      </c>
      <c r="I87" s="48">
        <v>4</v>
      </c>
      <c r="J87" s="49">
        <f t="shared" si="43"/>
        <v>12</v>
      </c>
      <c r="K87" s="50">
        <f t="shared" si="37"/>
        <v>2</v>
      </c>
      <c r="L87" s="40" t="str">
        <f t="shared" si="38"/>
        <v>Orta Seviye Risk</v>
      </c>
      <c r="M87" s="44" t="str">
        <f t="shared" si="44"/>
        <v>Kısa dönemde iyileştirici tedbirler alınmalıdır.</v>
      </c>
      <c r="N87" s="62" t="s">
        <v>327</v>
      </c>
      <c r="O87" s="63"/>
      <c r="P87" s="55" t="s">
        <v>357</v>
      </c>
      <c r="Q87" s="7" t="s">
        <v>204</v>
      </c>
      <c r="R87" s="39">
        <f t="shared" si="39"/>
        <v>42828</v>
      </c>
      <c r="S87" s="31">
        <v>1</v>
      </c>
      <c r="T87" s="42">
        <f t="shared" si="40"/>
        <v>4</v>
      </c>
      <c r="U87" s="42">
        <f t="shared" si="41"/>
        <v>4</v>
      </c>
      <c r="V87" s="41">
        <f t="shared" si="35"/>
        <v>4</v>
      </c>
      <c r="W87" s="44" t="str">
        <f t="shared" si="42"/>
        <v>Gözetim altında tutulmalıdır.</v>
      </c>
    </row>
    <row r="88" spans="1:23" s="13" customFormat="1" ht="145.5" customHeight="1" x14ac:dyDescent="0.2">
      <c r="A88" s="32">
        <v>83</v>
      </c>
      <c r="B88" s="8" t="s">
        <v>259</v>
      </c>
      <c r="C88" s="5" t="s">
        <v>140</v>
      </c>
      <c r="D88" s="6" t="s">
        <v>192</v>
      </c>
      <c r="E88" s="6" t="s">
        <v>141</v>
      </c>
      <c r="F88" s="6" t="s">
        <v>142</v>
      </c>
      <c r="G88" s="6" t="s">
        <v>206</v>
      </c>
      <c r="H88" s="48">
        <v>3</v>
      </c>
      <c r="I88" s="48">
        <v>4</v>
      </c>
      <c r="J88" s="49">
        <f t="shared" si="43"/>
        <v>12</v>
      </c>
      <c r="K88" s="50">
        <f t="shared" si="37"/>
        <v>2</v>
      </c>
      <c r="L88" s="40" t="str">
        <f t="shared" si="38"/>
        <v>Orta Seviye Risk</v>
      </c>
      <c r="M88" s="44" t="str">
        <f t="shared" si="44"/>
        <v>Kısa dönemde iyileştirici tedbirler alınmalıdır.</v>
      </c>
      <c r="N88" s="62" t="s">
        <v>328</v>
      </c>
      <c r="O88" s="63"/>
      <c r="P88" s="55" t="s">
        <v>357</v>
      </c>
      <c r="Q88" s="7" t="s">
        <v>204</v>
      </c>
      <c r="R88" s="39">
        <f t="shared" si="39"/>
        <v>42828</v>
      </c>
      <c r="S88" s="31">
        <v>1</v>
      </c>
      <c r="T88" s="42">
        <f t="shared" si="40"/>
        <v>4</v>
      </c>
      <c r="U88" s="42">
        <f t="shared" si="41"/>
        <v>4</v>
      </c>
      <c r="V88" s="41">
        <f t="shared" si="35"/>
        <v>4</v>
      </c>
      <c r="W88" s="44" t="str">
        <f t="shared" si="42"/>
        <v>Gözetim altında tutulmalıdır.</v>
      </c>
    </row>
    <row r="89" spans="1:23" s="13" customFormat="1" ht="74.25" customHeight="1" x14ac:dyDescent="0.2">
      <c r="A89" s="32">
        <v>84</v>
      </c>
      <c r="B89" s="5" t="s">
        <v>173</v>
      </c>
      <c r="C89" s="5" t="s">
        <v>174</v>
      </c>
      <c r="D89" s="15" t="s">
        <v>176</v>
      </c>
      <c r="E89" s="14" t="s">
        <v>177</v>
      </c>
      <c r="F89" s="6" t="s">
        <v>175</v>
      </c>
      <c r="G89" s="6" t="s">
        <v>206</v>
      </c>
      <c r="H89" s="48">
        <v>3</v>
      </c>
      <c r="I89" s="48">
        <v>4</v>
      </c>
      <c r="J89" s="49">
        <f t="shared" si="43"/>
        <v>12</v>
      </c>
      <c r="K89" s="50">
        <f t="shared" si="37"/>
        <v>2</v>
      </c>
      <c r="L89" s="40" t="str">
        <f t="shared" si="38"/>
        <v>Orta Seviye Risk</v>
      </c>
      <c r="M89" s="44" t="str">
        <f t="shared" si="44"/>
        <v>Kısa dönemde iyileştirici tedbirler alınmalıdır.</v>
      </c>
      <c r="N89" s="67" t="s">
        <v>193</v>
      </c>
      <c r="O89" s="63"/>
      <c r="P89" s="55" t="s">
        <v>355</v>
      </c>
      <c r="Q89" s="7" t="s">
        <v>204</v>
      </c>
      <c r="R89" s="39">
        <f t="shared" si="39"/>
        <v>42828</v>
      </c>
      <c r="S89" s="31">
        <v>1</v>
      </c>
      <c r="T89" s="42">
        <f t="shared" si="40"/>
        <v>4</v>
      </c>
      <c r="U89" s="42">
        <f t="shared" si="41"/>
        <v>4</v>
      </c>
      <c r="V89" s="41">
        <f t="shared" si="35"/>
        <v>4</v>
      </c>
      <c r="W89" s="44" t="str">
        <f t="shared" si="42"/>
        <v>Gözetim altında tutulmalıdır.</v>
      </c>
    </row>
    <row r="90" spans="1:23" s="13" customFormat="1" ht="61.5" customHeight="1" x14ac:dyDescent="0.2">
      <c r="A90" s="32">
        <v>85</v>
      </c>
      <c r="B90" s="8" t="s">
        <v>259</v>
      </c>
      <c r="C90" s="5" t="s">
        <v>368</v>
      </c>
      <c r="D90" s="6" t="s">
        <v>243</v>
      </c>
      <c r="E90" s="6" t="s">
        <v>257</v>
      </c>
      <c r="F90" s="6" t="s">
        <v>231</v>
      </c>
      <c r="G90" s="6" t="s">
        <v>206</v>
      </c>
      <c r="H90" s="48">
        <v>2</v>
      </c>
      <c r="I90" s="48">
        <v>5</v>
      </c>
      <c r="J90" s="49">
        <f t="shared" ref="J90:J96" si="54">H90*I90</f>
        <v>10</v>
      </c>
      <c r="K90" s="50">
        <f t="shared" si="37"/>
        <v>2</v>
      </c>
      <c r="L90" s="40" t="str">
        <f t="shared" si="38"/>
        <v>Orta Seviye Risk</v>
      </c>
      <c r="M90" s="44" t="str">
        <f t="shared" si="44"/>
        <v>Kısa dönemde iyileştirici tedbirler alınmalıdır.</v>
      </c>
      <c r="N90" s="62" t="s">
        <v>261</v>
      </c>
      <c r="O90" s="63"/>
      <c r="P90" s="55" t="s">
        <v>355</v>
      </c>
      <c r="Q90" s="7" t="s">
        <v>204</v>
      </c>
      <c r="R90" s="39">
        <f t="shared" si="39"/>
        <v>42828</v>
      </c>
      <c r="S90" s="31">
        <v>1</v>
      </c>
      <c r="T90" s="42">
        <f t="shared" si="40"/>
        <v>5</v>
      </c>
      <c r="U90" s="42">
        <f t="shared" si="41"/>
        <v>5</v>
      </c>
      <c r="V90" s="41">
        <f t="shared" si="35"/>
        <v>3</v>
      </c>
      <c r="W90" s="44" t="str">
        <f t="shared" si="42"/>
        <v>Uzun dönemde iyileştirilmelidir.  Sürekli kontroller yapılmalıdır.Alınan önlemler gerektiğinde kontrol edilmelidir.</v>
      </c>
    </row>
    <row r="91" spans="1:23" s="13" customFormat="1" ht="37.5" x14ac:dyDescent="0.2">
      <c r="A91" s="32">
        <v>86</v>
      </c>
      <c r="B91" s="8" t="s">
        <v>20</v>
      </c>
      <c r="C91" s="5" t="s">
        <v>368</v>
      </c>
      <c r="D91" s="6" t="s">
        <v>251</v>
      </c>
      <c r="E91" s="6" t="s">
        <v>252</v>
      </c>
      <c r="F91" s="6" t="s">
        <v>212</v>
      </c>
      <c r="G91" s="6" t="s">
        <v>210</v>
      </c>
      <c r="H91" s="48">
        <v>2</v>
      </c>
      <c r="I91" s="48">
        <v>5</v>
      </c>
      <c r="J91" s="49">
        <f t="shared" si="54"/>
        <v>10</v>
      </c>
      <c r="K91" s="50">
        <f t="shared" si="37"/>
        <v>2</v>
      </c>
      <c r="L91" s="40" t="str">
        <f t="shared" si="38"/>
        <v>Orta Seviye Risk</v>
      </c>
      <c r="M91" s="44" t="str">
        <f t="shared" si="44"/>
        <v>Kısa dönemde iyileştirici tedbirler alınmalıdır.</v>
      </c>
      <c r="N91" s="62" t="s">
        <v>253</v>
      </c>
      <c r="O91" s="63"/>
      <c r="P91" s="55" t="s">
        <v>363</v>
      </c>
      <c r="Q91" s="7" t="s">
        <v>204</v>
      </c>
      <c r="R91" s="39">
        <f t="shared" si="39"/>
        <v>42828</v>
      </c>
      <c r="S91" s="31">
        <v>1</v>
      </c>
      <c r="T91" s="42">
        <f t="shared" si="40"/>
        <v>5</v>
      </c>
      <c r="U91" s="42">
        <f t="shared" si="41"/>
        <v>5</v>
      </c>
      <c r="V91" s="41">
        <f t="shared" si="35"/>
        <v>3</v>
      </c>
      <c r="W91" s="44" t="str">
        <f t="shared" si="42"/>
        <v>Uzun dönemde iyileştirilmelidir.  Sürekli kontroller yapılmalıdır.Alınan önlemler gerektiğinde kontrol edilmelidir.</v>
      </c>
    </row>
    <row r="92" spans="1:23" s="13" customFormat="1" ht="56.25" customHeight="1" x14ac:dyDescent="0.2">
      <c r="A92" s="32">
        <v>87</v>
      </c>
      <c r="B92" s="8" t="s">
        <v>20</v>
      </c>
      <c r="C92" s="5" t="s">
        <v>259</v>
      </c>
      <c r="D92" s="6" t="s">
        <v>245</v>
      </c>
      <c r="E92" s="6" t="s">
        <v>262</v>
      </c>
      <c r="F92" s="6" t="s">
        <v>212</v>
      </c>
      <c r="G92" s="6" t="s">
        <v>263</v>
      </c>
      <c r="H92" s="48">
        <v>2</v>
      </c>
      <c r="I92" s="48">
        <v>5</v>
      </c>
      <c r="J92" s="49">
        <f t="shared" si="54"/>
        <v>10</v>
      </c>
      <c r="K92" s="50">
        <f t="shared" si="37"/>
        <v>2</v>
      </c>
      <c r="L92" s="40" t="str">
        <f t="shared" si="38"/>
        <v>Orta Seviye Risk</v>
      </c>
      <c r="M92" s="44" t="str">
        <f t="shared" si="44"/>
        <v>Kısa dönemde iyileştirici tedbirler alınmalıdır.</v>
      </c>
      <c r="N92" s="62" t="s">
        <v>165</v>
      </c>
      <c r="O92" s="63"/>
      <c r="P92" s="55" t="s">
        <v>355</v>
      </c>
      <c r="Q92" s="7" t="s">
        <v>204</v>
      </c>
      <c r="R92" s="39">
        <f t="shared" si="39"/>
        <v>42828</v>
      </c>
      <c r="S92" s="31">
        <v>1</v>
      </c>
      <c r="T92" s="42">
        <f t="shared" si="40"/>
        <v>5</v>
      </c>
      <c r="U92" s="42">
        <f t="shared" si="41"/>
        <v>5</v>
      </c>
      <c r="V92" s="41">
        <f t="shared" si="35"/>
        <v>3</v>
      </c>
      <c r="W92" s="44" t="str">
        <f t="shared" si="42"/>
        <v>Uzun dönemde iyileştirilmelidir.  Sürekli kontroller yapılmalıdır.Alınan önlemler gerektiğinde kontrol edilmelidir.</v>
      </c>
    </row>
    <row r="93" spans="1:23" s="10" customFormat="1" ht="68.25" customHeight="1" x14ac:dyDescent="0.2">
      <c r="A93" s="32">
        <v>88</v>
      </c>
      <c r="B93" s="8" t="s">
        <v>20</v>
      </c>
      <c r="C93" s="5" t="s">
        <v>155</v>
      </c>
      <c r="D93" s="6" t="s">
        <v>65</v>
      </c>
      <c r="E93" s="6" t="s">
        <v>164</v>
      </c>
      <c r="F93" s="6" t="s">
        <v>212</v>
      </c>
      <c r="G93" s="6" t="s">
        <v>210</v>
      </c>
      <c r="H93" s="48">
        <v>2</v>
      </c>
      <c r="I93" s="48">
        <v>5</v>
      </c>
      <c r="J93" s="49">
        <f t="shared" si="54"/>
        <v>10</v>
      </c>
      <c r="K93" s="50">
        <f t="shared" si="37"/>
        <v>2</v>
      </c>
      <c r="L93" s="40" t="str">
        <f t="shared" si="38"/>
        <v>Orta Seviye Risk</v>
      </c>
      <c r="M93" s="44" t="str">
        <f t="shared" si="44"/>
        <v>Kısa dönemde iyileştirici tedbirler alınmalıdır.</v>
      </c>
      <c r="N93" s="62" t="s">
        <v>309</v>
      </c>
      <c r="O93" s="63"/>
      <c r="P93" s="53" t="s">
        <v>364</v>
      </c>
      <c r="Q93" s="7" t="s">
        <v>204</v>
      </c>
      <c r="R93" s="39">
        <f t="shared" si="39"/>
        <v>42828</v>
      </c>
      <c r="S93" s="31">
        <v>1</v>
      </c>
      <c r="T93" s="42">
        <f t="shared" si="40"/>
        <v>5</v>
      </c>
      <c r="U93" s="42">
        <f t="shared" si="41"/>
        <v>5</v>
      </c>
      <c r="V93" s="41">
        <f t="shared" si="35"/>
        <v>3</v>
      </c>
      <c r="W93" s="44" t="str">
        <f t="shared" si="42"/>
        <v>Uzun dönemde iyileştirilmelidir.  Sürekli kontroller yapılmalıdır.Alınan önlemler gerektiğinde kontrol edilmelidir.</v>
      </c>
    </row>
    <row r="94" spans="1:23" s="10" customFormat="1" ht="72.75" customHeight="1" x14ac:dyDescent="0.2">
      <c r="A94" s="32">
        <v>89</v>
      </c>
      <c r="B94" s="8" t="s">
        <v>20</v>
      </c>
      <c r="C94" s="5" t="s">
        <v>155</v>
      </c>
      <c r="D94" s="6" t="s">
        <v>310</v>
      </c>
      <c r="E94" s="6" t="s">
        <v>311</v>
      </c>
      <c r="F94" s="6" t="s">
        <v>215</v>
      </c>
      <c r="G94" s="6" t="s">
        <v>210</v>
      </c>
      <c r="H94" s="48">
        <v>2</v>
      </c>
      <c r="I94" s="48">
        <v>5</v>
      </c>
      <c r="J94" s="49">
        <f t="shared" si="54"/>
        <v>10</v>
      </c>
      <c r="K94" s="50">
        <f t="shared" si="37"/>
        <v>2</v>
      </c>
      <c r="L94" s="40" t="str">
        <f t="shared" si="38"/>
        <v>Orta Seviye Risk</v>
      </c>
      <c r="M94" s="44" t="str">
        <f t="shared" si="44"/>
        <v>Kısa dönemde iyileştirici tedbirler alınmalıdır.</v>
      </c>
      <c r="N94" s="62" t="s">
        <v>312</v>
      </c>
      <c r="O94" s="63"/>
      <c r="P94" s="53" t="s">
        <v>364</v>
      </c>
      <c r="Q94" s="7" t="s">
        <v>204</v>
      </c>
      <c r="R94" s="39">
        <f t="shared" si="39"/>
        <v>42828</v>
      </c>
      <c r="S94" s="31">
        <v>1</v>
      </c>
      <c r="T94" s="42">
        <f t="shared" si="40"/>
        <v>5</v>
      </c>
      <c r="U94" s="42">
        <f t="shared" si="41"/>
        <v>5</v>
      </c>
      <c r="V94" s="41">
        <f t="shared" si="35"/>
        <v>3</v>
      </c>
      <c r="W94" s="44" t="str">
        <f t="shared" si="42"/>
        <v>Uzun dönemde iyileştirilmelidir.  Sürekli kontroller yapılmalıdır.Alınan önlemler gerektiğinde kontrol edilmelidir.</v>
      </c>
    </row>
    <row r="95" spans="1:23" s="10" customFormat="1" ht="65.25" customHeight="1" x14ac:dyDescent="0.2">
      <c r="A95" s="32">
        <v>90</v>
      </c>
      <c r="B95" s="8" t="s">
        <v>20</v>
      </c>
      <c r="C95" s="5" t="s">
        <v>318</v>
      </c>
      <c r="D95" s="6" t="s">
        <v>319</v>
      </c>
      <c r="E95" s="6" t="s">
        <v>320</v>
      </c>
      <c r="F95" s="6" t="s">
        <v>215</v>
      </c>
      <c r="G95" s="6" t="s">
        <v>210</v>
      </c>
      <c r="H95" s="48">
        <v>2</v>
      </c>
      <c r="I95" s="48">
        <v>5</v>
      </c>
      <c r="J95" s="49">
        <f t="shared" si="54"/>
        <v>10</v>
      </c>
      <c r="K95" s="50">
        <f t="shared" si="37"/>
        <v>2</v>
      </c>
      <c r="L95" s="40" t="str">
        <f t="shared" si="38"/>
        <v>Orta Seviye Risk</v>
      </c>
      <c r="M95" s="44" t="str">
        <f t="shared" si="44"/>
        <v>Kısa dönemde iyileştirici tedbirler alınmalıdır.</v>
      </c>
      <c r="N95" s="62" t="s">
        <v>321</v>
      </c>
      <c r="O95" s="63"/>
      <c r="P95" s="53" t="s">
        <v>355</v>
      </c>
      <c r="Q95" s="7" t="s">
        <v>204</v>
      </c>
      <c r="R95" s="39">
        <f t="shared" si="39"/>
        <v>42828</v>
      </c>
      <c r="S95" s="31">
        <v>1</v>
      </c>
      <c r="T95" s="42">
        <f t="shared" si="40"/>
        <v>5</v>
      </c>
      <c r="U95" s="42">
        <f t="shared" si="41"/>
        <v>5</v>
      </c>
      <c r="V95" s="41">
        <f t="shared" si="35"/>
        <v>3</v>
      </c>
      <c r="W95" s="44" t="str">
        <f t="shared" si="42"/>
        <v>Uzun dönemde iyileştirilmelidir.  Sürekli kontroller yapılmalıdır.Alınan önlemler gerektiğinde kontrol edilmelidir.</v>
      </c>
    </row>
    <row r="96" spans="1:23" s="10" customFormat="1" ht="72" customHeight="1" x14ac:dyDescent="0.2">
      <c r="A96" s="32">
        <v>91</v>
      </c>
      <c r="B96" s="8" t="s">
        <v>259</v>
      </c>
      <c r="C96" s="5" t="s">
        <v>344</v>
      </c>
      <c r="D96" s="6" t="s">
        <v>297</v>
      </c>
      <c r="E96" s="6" t="s">
        <v>298</v>
      </c>
      <c r="F96" s="6" t="s">
        <v>89</v>
      </c>
      <c r="G96" s="6" t="s">
        <v>206</v>
      </c>
      <c r="H96" s="48">
        <v>3</v>
      </c>
      <c r="I96" s="48">
        <v>3</v>
      </c>
      <c r="J96" s="49">
        <f t="shared" si="54"/>
        <v>9</v>
      </c>
      <c r="K96" s="50">
        <f t="shared" si="37"/>
        <v>3</v>
      </c>
      <c r="L96" s="40" t="str">
        <f t="shared" si="38"/>
        <v>Orta Seviye Risk</v>
      </c>
      <c r="M96" s="44" t="str">
        <f t="shared" si="44"/>
        <v>Uzun dönemde iyileştirilmelidir.  Sürekli kontroller yapılmalıdır.Alınan önlemler gerektiğinde kontrol edilmelidir.</v>
      </c>
      <c r="N96" s="62" t="s">
        <v>289</v>
      </c>
      <c r="O96" s="63"/>
      <c r="P96" s="53" t="s">
        <v>355</v>
      </c>
      <c r="Q96" s="7" t="s">
        <v>204</v>
      </c>
      <c r="R96" s="39">
        <f t="shared" si="39"/>
        <v>42828</v>
      </c>
      <c r="S96" s="31">
        <v>1</v>
      </c>
      <c r="T96" s="42">
        <f t="shared" si="40"/>
        <v>3</v>
      </c>
      <c r="U96" s="42">
        <f t="shared" si="41"/>
        <v>3</v>
      </c>
      <c r="V96" s="41">
        <f t="shared" si="35"/>
        <v>4</v>
      </c>
      <c r="W96" s="44" t="str">
        <f t="shared" si="42"/>
        <v>Gözetim altında tutulmalıdır.</v>
      </c>
    </row>
    <row r="97" spans="1:23" s="13" customFormat="1" ht="69" customHeight="1" x14ac:dyDescent="0.2">
      <c r="A97" s="32">
        <v>92</v>
      </c>
      <c r="B97" s="8" t="s">
        <v>259</v>
      </c>
      <c r="C97" s="5" t="s">
        <v>57</v>
      </c>
      <c r="D97" s="6" t="s">
        <v>69</v>
      </c>
      <c r="E97" s="6" t="s">
        <v>70</v>
      </c>
      <c r="F97" s="6" t="s">
        <v>59</v>
      </c>
      <c r="G97" s="6" t="s">
        <v>206</v>
      </c>
      <c r="H97" s="48">
        <v>3</v>
      </c>
      <c r="I97" s="48">
        <v>3</v>
      </c>
      <c r="J97" s="49">
        <f>(H97*I97)</f>
        <v>9</v>
      </c>
      <c r="K97" s="50">
        <f t="shared" si="37"/>
        <v>3</v>
      </c>
      <c r="L97" s="40" t="str">
        <f t="shared" si="38"/>
        <v>Orta Seviye Risk</v>
      </c>
      <c r="M97" s="44" t="str">
        <f t="shared" si="44"/>
        <v>Uzun dönemde iyileştirilmelidir.  Sürekli kontroller yapılmalıdır.Alınan önlemler gerektiğinde kontrol edilmelidir.</v>
      </c>
      <c r="N97" s="62" t="s">
        <v>190</v>
      </c>
      <c r="O97" s="63"/>
      <c r="P97" s="53" t="s">
        <v>358</v>
      </c>
      <c r="Q97" s="7" t="s">
        <v>204</v>
      </c>
      <c r="R97" s="39">
        <f t="shared" si="39"/>
        <v>42828</v>
      </c>
      <c r="S97" s="31">
        <v>1</v>
      </c>
      <c r="T97" s="42">
        <f t="shared" si="40"/>
        <v>3</v>
      </c>
      <c r="U97" s="42">
        <f t="shared" si="41"/>
        <v>3</v>
      </c>
      <c r="V97" s="41">
        <f t="shared" si="35"/>
        <v>4</v>
      </c>
      <c r="W97" s="44" t="str">
        <f t="shared" si="42"/>
        <v>Gözetim altında tutulmalıdır.</v>
      </c>
    </row>
    <row r="98" spans="1:23" s="13" customFormat="1" ht="71.25" customHeight="1" x14ac:dyDescent="0.2">
      <c r="A98" s="32">
        <v>93</v>
      </c>
      <c r="B98" s="8" t="s">
        <v>259</v>
      </c>
      <c r="C98" s="5" t="s">
        <v>57</v>
      </c>
      <c r="D98" s="6" t="s">
        <v>73</v>
      </c>
      <c r="E98" s="6" t="s">
        <v>191</v>
      </c>
      <c r="F98" s="6" t="s">
        <v>83</v>
      </c>
      <c r="G98" s="6" t="s">
        <v>206</v>
      </c>
      <c r="H98" s="48">
        <v>3</v>
      </c>
      <c r="I98" s="48">
        <v>3</v>
      </c>
      <c r="J98" s="49">
        <f>(H98*I98)</f>
        <v>9</v>
      </c>
      <c r="K98" s="50">
        <f t="shared" si="37"/>
        <v>3</v>
      </c>
      <c r="L98" s="40" t="str">
        <f t="shared" si="38"/>
        <v>Orta Seviye Risk</v>
      </c>
      <c r="M98" s="44" t="str">
        <f t="shared" si="44"/>
        <v>Uzun dönemde iyileştirilmelidir.  Sürekli kontroller yapılmalıdır.Alınan önlemler gerektiğinde kontrol edilmelidir.</v>
      </c>
      <c r="N98" s="62" t="s">
        <v>74</v>
      </c>
      <c r="O98" s="63"/>
      <c r="P98" s="55" t="s">
        <v>357</v>
      </c>
      <c r="Q98" s="7" t="s">
        <v>204</v>
      </c>
      <c r="R98" s="39">
        <f t="shared" si="39"/>
        <v>42828</v>
      </c>
      <c r="S98" s="31">
        <v>1</v>
      </c>
      <c r="T98" s="42">
        <f t="shared" si="40"/>
        <v>3</v>
      </c>
      <c r="U98" s="42">
        <f t="shared" si="41"/>
        <v>3</v>
      </c>
      <c r="V98" s="41">
        <f t="shared" si="35"/>
        <v>4</v>
      </c>
      <c r="W98" s="44" t="str">
        <f t="shared" si="42"/>
        <v>Gözetim altında tutulmalıdır.</v>
      </c>
    </row>
    <row r="99" spans="1:23" s="10" customFormat="1" ht="70.5" customHeight="1" x14ac:dyDescent="0.2">
      <c r="A99" s="32">
        <v>94</v>
      </c>
      <c r="B99" s="8" t="s">
        <v>259</v>
      </c>
      <c r="C99" s="5" t="s">
        <v>106</v>
      </c>
      <c r="D99" s="6" t="s">
        <v>107</v>
      </c>
      <c r="E99" s="6" t="s">
        <v>104</v>
      </c>
      <c r="F99" s="6" t="s">
        <v>89</v>
      </c>
      <c r="G99" s="6" t="s">
        <v>206</v>
      </c>
      <c r="H99" s="48">
        <v>3</v>
      </c>
      <c r="I99" s="48">
        <v>3</v>
      </c>
      <c r="J99" s="49">
        <f>H99*I99</f>
        <v>9</v>
      </c>
      <c r="K99" s="50">
        <f t="shared" si="37"/>
        <v>3</v>
      </c>
      <c r="L99" s="40" t="str">
        <f t="shared" si="38"/>
        <v>Orta Seviye Risk</v>
      </c>
      <c r="M99" s="45" t="s">
        <v>108</v>
      </c>
      <c r="N99" s="62" t="s">
        <v>109</v>
      </c>
      <c r="O99" s="63"/>
      <c r="P99" s="53" t="s">
        <v>355</v>
      </c>
      <c r="Q99" s="7" t="s">
        <v>204</v>
      </c>
      <c r="R99" s="39">
        <f t="shared" si="39"/>
        <v>42828</v>
      </c>
      <c r="S99" s="31">
        <v>1</v>
      </c>
      <c r="T99" s="42">
        <f t="shared" si="40"/>
        <v>3</v>
      </c>
      <c r="U99" s="42">
        <f t="shared" si="41"/>
        <v>3</v>
      </c>
      <c r="V99" s="41">
        <f t="shared" si="35"/>
        <v>4</v>
      </c>
      <c r="W99" s="44" t="str">
        <f t="shared" si="42"/>
        <v>Gözetim altında tutulmalıdır.</v>
      </c>
    </row>
    <row r="100" spans="1:23" s="10" customFormat="1" ht="72.75" customHeight="1" x14ac:dyDescent="0.2">
      <c r="A100" s="32">
        <v>95</v>
      </c>
      <c r="B100" s="8" t="s">
        <v>259</v>
      </c>
      <c r="C100" s="5" t="s">
        <v>106</v>
      </c>
      <c r="D100" s="6" t="s">
        <v>110</v>
      </c>
      <c r="E100" s="6" t="s">
        <v>111</v>
      </c>
      <c r="F100" s="6" t="s">
        <v>89</v>
      </c>
      <c r="G100" s="6" t="s">
        <v>206</v>
      </c>
      <c r="H100" s="48">
        <v>3</v>
      </c>
      <c r="I100" s="48">
        <v>3</v>
      </c>
      <c r="J100" s="49">
        <f>H100*I100</f>
        <v>9</v>
      </c>
      <c r="K100" s="50">
        <f t="shared" si="37"/>
        <v>3</v>
      </c>
      <c r="L100" s="40" t="str">
        <f t="shared" si="38"/>
        <v>Orta Seviye Risk</v>
      </c>
      <c r="M100" s="44" t="str">
        <f t="shared" ref="M100:M109" si="55">IF(K100=0,"Risk Derecelendirmesi Yapılmamıştır.",IF(K100=1,"Hemen gerekli önlemler alınmalı veya tesis, bina, üretim veya çevrenin kapatılması gerekmektedir.",IF(K100=2,"Kısa dönemde iyileştirici tedbirler alınmalıdır.",IF(K100=3,"Uzun dönemde iyileştirilmelidir.  Sürekli kontroller yapılmalıdır.Alınan önlemler gerektiğinde kontrol edilmelidir.",IF(K100=4,"Gözetim altında tutulmalıdır.")))))</f>
        <v>Uzun dönemde iyileştirilmelidir.  Sürekli kontroller yapılmalıdır.Alınan önlemler gerektiğinde kontrol edilmelidir.</v>
      </c>
      <c r="N100" s="62" t="s">
        <v>112</v>
      </c>
      <c r="O100" s="63"/>
      <c r="P100" s="53" t="s">
        <v>355</v>
      </c>
      <c r="Q100" s="7" t="s">
        <v>204</v>
      </c>
      <c r="R100" s="39">
        <f t="shared" si="39"/>
        <v>42828</v>
      </c>
      <c r="S100" s="31">
        <v>1</v>
      </c>
      <c r="T100" s="42">
        <f t="shared" si="40"/>
        <v>3</v>
      </c>
      <c r="U100" s="42">
        <f t="shared" si="41"/>
        <v>3</v>
      </c>
      <c r="V100" s="41">
        <f t="shared" si="35"/>
        <v>4</v>
      </c>
      <c r="W100" s="44" t="str">
        <f t="shared" si="42"/>
        <v>Gözetim altında tutulmalıdır.</v>
      </c>
    </row>
    <row r="101" spans="1:23" s="10" customFormat="1" ht="63" x14ac:dyDescent="0.2">
      <c r="A101" s="32">
        <v>96</v>
      </c>
      <c r="B101" s="8" t="s">
        <v>259</v>
      </c>
      <c r="C101" s="5" t="s">
        <v>106</v>
      </c>
      <c r="D101" s="6" t="s">
        <v>113</v>
      </c>
      <c r="E101" s="6" t="s">
        <v>111</v>
      </c>
      <c r="F101" s="6" t="s">
        <v>89</v>
      </c>
      <c r="G101" s="6" t="s">
        <v>206</v>
      </c>
      <c r="H101" s="48">
        <v>3</v>
      </c>
      <c r="I101" s="48">
        <v>3</v>
      </c>
      <c r="J101" s="49">
        <f>H101*I101</f>
        <v>9</v>
      </c>
      <c r="K101" s="50">
        <f t="shared" si="37"/>
        <v>3</v>
      </c>
      <c r="L101" s="40" t="str">
        <f t="shared" si="38"/>
        <v>Orta Seviye Risk</v>
      </c>
      <c r="M101" s="44" t="str">
        <f t="shared" si="55"/>
        <v>Uzun dönemde iyileştirilmelidir.  Sürekli kontroller yapılmalıdır.Alınan önlemler gerektiğinde kontrol edilmelidir.</v>
      </c>
      <c r="N101" s="62" t="s">
        <v>114</v>
      </c>
      <c r="O101" s="63"/>
      <c r="P101" s="53" t="s">
        <v>355</v>
      </c>
      <c r="Q101" s="7" t="s">
        <v>204</v>
      </c>
      <c r="R101" s="39">
        <f t="shared" si="39"/>
        <v>42828</v>
      </c>
      <c r="S101" s="31">
        <v>1</v>
      </c>
      <c r="T101" s="42">
        <f t="shared" si="40"/>
        <v>3</v>
      </c>
      <c r="U101" s="42">
        <f t="shared" si="41"/>
        <v>3</v>
      </c>
      <c r="V101" s="41">
        <f t="shared" si="35"/>
        <v>4</v>
      </c>
      <c r="W101" s="44" t="str">
        <f t="shared" si="42"/>
        <v>Gözetim altında tutulmalıdır.</v>
      </c>
    </row>
    <row r="102" spans="1:23" s="10" customFormat="1" ht="63" x14ac:dyDescent="0.2">
      <c r="A102" s="32">
        <v>97</v>
      </c>
      <c r="B102" s="8" t="s">
        <v>20</v>
      </c>
      <c r="C102" s="5" t="s">
        <v>166</v>
      </c>
      <c r="D102" s="6" t="s">
        <v>170</v>
      </c>
      <c r="E102" s="6" t="s">
        <v>171</v>
      </c>
      <c r="F102" s="6" t="s">
        <v>30</v>
      </c>
      <c r="G102" s="6" t="s">
        <v>206</v>
      </c>
      <c r="H102" s="48">
        <v>3</v>
      </c>
      <c r="I102" s="48">
        <v>3</v>
      </c>
      <c r="J102" s="49">
        <f>H102*I102</f>
        <v>9</v>
      </c>
      <c r="K102" s="50">
        <f t="shared" si="37"/>
        <v>3</v>
      </c>
      <c r="L102" s="40" t="str">
        <f t="shared" si="38"/>
        <v>Orta Seviye Risk</v>
      </c>
      <c r="M102" s="44" t="str">
        <f t="shared" si="55"/>
        <v>Uzun dönemde iyileştirilmelidir.  Sürekli kontroller yapılmalıdır.Alınan önlemler gerektiğinde kontrol edilmelidir.</v>
      </c>
      <c r="N102" s="62" t="s">
        <v>172</v>
      </c>
      <c r="O102" s="63"/>
      <c r="P102" s="53" t="s">
        <v>355</v>
      </c>
      <c r="Q102" s="7" t="s">
        <v>204</v>
      </c>
      <c r="R102" s="39">
        <f t="shared" si="39"/>
        <v>42828</v>
      </c>
      <c r="S102" s="31">
        <v>1</v>
      </c>
      <c r="T102" s="42">
        <f t="shared" si="40"/>
        <v>3</v>
      </c>
      <c r="U102" s="42">
        <f t="shared" si="41"/>
        <v>3</v>
      </c>
      <c r="V102" s="41">
        <f t="shared" si="35"/>
        <v>4</v>
      </c>
      <c r="W102" s="44" t="str">
        <f t="shared" si="42"/>
        <v>Gözetim altında tutulmalıdır.</v>
      </c>
    </row>
    <row r="103" spans="1:23" s="10" customFormat="1" ht="63" x14ac:dyDescent="0.2">
      <c r="A103" s="32">
        <v>98</v>
      </c>
      <c r="B103" s="8" t="s">
        <v>259</v>
      </c>
      <c r="C103" s="5" t="s">
        <v>368</v>
      </c>
      <c r="D103" s="12" t="s">
        <v>208</v>
      </c>
      <c r="E103" s="9" t="s">
        <v>209</v>
      </c>
      <c r="F103" s="9" t="s">
        <v>89</v>
      </c>
      <c r="G103" s="6" t="s">
        <v>210</v>
      </c>
      <c r="H103" s="48">
        <v>2</v>
      </c>
      <c r="I103" s="48">
        <v>4</v>
      </c>
      <c r="J103" s="49">
        <f>(H103*I103)</f>
        <v>8</v>
      </c>
      <c r="K103" s="50">
        <f t="shared" si="37"/>
        <v>3</v>
      </c>
      <c r="L103" s="40" t="str">
        <f t="shared" si="38"/>
        <v>Orta Seviye Risk</v>
      </c>
      <c r="M103" s="44" t="str">
        <f t="shared" si="55"/>
        <v>Uzun dönemde iyileştirilmelidir.  Sürekli kontroller yapılmalıdır.Alınan önlemler gerektiğinde kontrol edilmelidir.</v>
      </c>
      <c r="N103" s="66" t="s">
        <v>211</v>
      </c>
      <c r="O103" s="63"/>
      <c r="P103" s="53" t="s">
        <v>366</v>
      </c>
      <c r="Q103" s="7" t="s">
        <v>204</v>
      </c>
      <c r="R103" s="39">
        <f t="shared" si="39"/>
        <v>42828</v>
      </c>
      <c r="S103" s="31">
        <v>1</v>
      </c>
      <c r="T103" s="42">
        <f t="shared" si="40"/>
        <v>4</v>
      </c>
      <c r="U103" s="42">
        <f t="shared" si="41"/>
        <v>4</v>
      </c>
      <c r="V103" s="41">
        <f t="shared" si="35"/>
        <v>4</v>
      </c>
      <c r="W103" s="44" t="str">
        <f t="shared" si="42"/>
        <v>Gözetim altında tutulmalıdır.</v>
      </c>
    </row>
    <row r="104" spans="1:23" s="10" customFormat="1" ht="63" x14ac:dyDescent="0.2">
      <c r="A104" s="32">
        <v>99</v>
      </c>
      <c r="B104" s="8" t="s">
        <v>20</v>
      </c>
      <c r="C104" s="5" t="s">
        <v>369</v>
      </c>
      <c r="D104" s="6" t="s">
        <v>273</v>
      </c>
      <c r="E104" s="6" t="s">
        <v>269</v>
      </c>
      <c r="F104" s="6" t="s">
        <v>272</v>
      </c>
      <c r="G104" s="6" t="s">
        <v>210</v>
      </c>
      <c r="H104" s="48">
        <v>2</v>
      </c>
      <c r="I104" s="48">
        <v>4</v>
      </c>
      <c r="J104" s="49">
        <f t="shared" ref="J104:J109" si="56">H104*I104</f>
        <v>8</v>
      </c>
      <c r="K104" s="50">
        <f t="shared" si="37"/>
        <v>3</v>
      </c>
      <c r="L104" s="40" t="str">
        <f t="shared" si="38"/>
        <v>Orta Seviye Risk</v>
      </c>
      <c r="M104" s="44" t="str">
        <f t="shared" si="55"/>
        <v>Uzun dönemde iyileştirilmelidir.  Sürekli kontroller yapılmalıdır.Alınan önlemler gerektiğinde kontrol edilmelidir.</v>
      </c>
      <c r="N104" s="62" t="s">
        <v>271</v>
      </c>
      <c r="O104" s="63"/>
      <c r="P104" s="53" t="s">
        <v>361</v>
      </c>
      <c r="Q104" s="7" t="s">
        <v>204</v>
      </c>
      <c r="R104" s="39">
        <f t="shared" si="39"/>
        <v>42828</v>
      </c>
      <c r="S104" s="31">
        <v>1</v>
      </c>
      <c r="T104" s="42">
        <f t="shared" si="40"/>
        <v>4</v>
      </c>
      <c r="U104" s="42">
        <f t="shared" si="41"/>
        <v>4</v>
      </c>
      <c r="V104" s="41">
        <f t="shared" si="35"/>
        <v>4</v>
      </c>
      <c r="W104" s="44" t="str">
        <f t="shared" si="42"/>
        <v>Gözetim altında tutulmalıdır.</v>
      </c>
    </row>
    <row r="105" spans="1:23" s="10" customFormat="1" ht="63" x14ac:dyDescent="0.2">
      <c r="A105" s="32">
        <v>100</v>
      </c>
      <c r="B105" s="8" t="s">
        <v>259</v>
      </c>
      <c r="C105" s="5" t="s">
        <v>346</v>
      </c>
      <c r="D105" s="6" t="s">
        <v>248</v>
      </c>
      <c r="E105" s="6" t="s">
        <v>250</v>
      </c>
      <c r="F105" s="6" t="s">
        <v>249</v>
      </c>
      <c r="G105" s="6" t="s">
        <v>206</v>
      </c>
      <c r="H105" s="48">
        <v>3</v>
      </c>
      <c r="I105" s="48">
        <v>3</v>
      </c>
      <c r="J105" s="49">
        <f t="shared" si="56"/>
        <v>9</v>
      </c>
      <c r="K105" s="50">
        <f t="shared" si="37"/>
        <v>3</v>
      </c>
      <c r="L105" s="40" t="str">
        <f t="shared" si="38"/>
        <v>Orta Seviye Risk</v>
      </c>
      <c r="M105" s="44" t="str">
        <f t="shared" si="55"/>
        <v>Uzun dönemde iyileştirilmelidir.  Sürekli kontroller yapılmalıdır.Alınan önlemler gerektiğinde kontrol edilmelidir.</v>
      </c>
      <c r="N105" s="62" t="s">
        <v>268</v>
      </c>
      <c r="O105" s="63"/>
      <c r="P105" s="53" t="s">
        <v>355</v>
      </c>
      <c r="Q105" s="7" t="s">
        <v>204</v>
      </c>
      <c r="R105" s="39">
        <f t="shared" si="39"/>
        <v>42828</v>
      </c>
      <c r="S105" s="31">
        <v>1</v>
      </c>
      <c r="T105" s="42">
        <f t="shared" si="40"/>
        <v>3</v>
      </c>
      <c r="U105" s="42">
        <f t="shared" si="41"/>
        <v>3</v>
      </c>
      <c r="V105" s="41">
        <f t="shared" si="35"/>
        <v>4</v>
      </c>
      <c r="W105" s="44" t="str">
        <f t="shared" si="42"/>
        <v>Gözetim altında tutulmalıdır.</v>
      </c>
    </row>
    <row r="106" spans="1:23" s="10" customFormat="1" ht="69" customHeight="1" x14ac:dyDescent="0.2">
      <c r="A106" s="32">
        <v>101</v>
      </c>
      <c r="B106" s="8" t="s">
        <v>259</v>
      </c>
      <c r="C106" s="5" t="s">
        <v>368</v>
      </c>
      <c r="D106" s="6" t="s">
        <v>139</v>
      </c>
      <c r="E106" s="6" t="s">
        <v>288</v>
      </c>
      <c r="F106" s="6" t="s">
        <v>284</v>
      </c>
      <c r="G106" s="6" t="s">
        <v>206</v>
      </c>
      <c r="H106" s="48">
        <v>2</v>
      </c>
      <c r="I106" s="48">
        <v>4</v>
      </c>
      <c r="J106" s="49">
        <f t="shared" si="56"/>
        <v>8</v>
      </c>
      <c r="K106" s="50">
        <f t="shared" ref="K106:K109" si="57">IF((H106*I106)=0,0,IF(J106&lt;5,4,IF(J106&lt;10,3,IF(J106&lt;16,2,1))))</f>
        <v>3</v>
      </c>
      <c r="L106" s="40" t="str">
        <f t="shared" si="38"/>
        <v>Orta Seviye Risk</v>
      </c>
      <c r="M106" s="44" t="str">
        <f t="shared" si="55"/>
        <v>Uzun dönemde iyileştirilmelidir.  Sürekli kontroller yapılmalıdır.Alınan önlemler gerektiğinde kontrol edilmelidir.</v>
      </c>
      <c r="N106" s="62" t="s">
        <v>289</v>
      </c>
      <c r="O106" s="63"/>
      <c r="P106" s="53" t="s">
        <v>357</v>
      </c>
      <c r="Q106" s="7" t="s">
        <v>204</v>
      </c>
      <c r="R106" s="39">
        <f t="shared" si="39"/>
        <v>42828</v>
      </c>
      <c r="S106" s="31">
        <v>1</v>
      </c>
      <c r="T106" s="42">
        <f t="shared" si="40"/>
        <v>4</v>
      </c>
      <c r="U106" s="42">
        <f t="shared" ref="U106:U109" si="58">(S106*T106)</f>
        <v>4</v>
      </c>
      <c r="V106" s="41">
        <f t="shared" si="35"/>
        <v>4</v>
      </c>
      <c r="W106" s="44" t="str">
        <f t="shared" ref="W106:W109" si="59">IF(V106=0,"Risk Derecelendirmesi Yapılmamıştır.",IF(V106=1,"Hemen gerekli önlemler alınmalı veya tesis, bina, üretim veya çevrenin kapatılması gerekmektedir.",IF(V106=2,"Kısa dönemde iyileştirici tedbirler alınmalıdır.",IF(V106=3,"Uzun dönemde iyileştirilmelidir.  Sürekli kontroller yapılmalıdır.Alınan önlemler gerektiğinde kontrol edilmelidir.",IF(V106=4,"Gözetim altında tutulmalıdır.")))))</f>
        <v>Gözetim altında tutulmalıdır.</v>
      </c>
    </row>
    <row r="107" spans="1:23" s="10" customFormat="1" ht="72" customHeight="1" x14ac:dyDescent="0.2">
      <c r="A107" s="32">
        <v>102</v>
      </c>
      <c r="B107" s="8" t="s">
        <v>259</v>
      </c>
      <c r="C107" s="5" t="s">
        <v>368</v>
      </c>
      <c r="D107" s="6" t="s">
        <v>290</v>
      </c>
      <c r="E107" s="6" t="s">
        <v>293</v>
      </c>
      <c r="F107" s="6" t="s">
        <v>291</v>
      </c>
      <c r="G107" s="6" t="s">
        <v>206</v>
      </c>
      <c r="H107" s="48">
        <v>2</v>
      </c>
      <c r="I107" s="48">
        <v>4</v>
      </c>
      <c r="J107" s="49">
        <f t="shared" si="56"/>
        <v>8</v>
      </c>
      <c r="K107" s="50">
        <f t="shared" si="57"/>
        <v>3</v>
      </c>
      <c r="L107" s="40" t="str">
        <f t="shared" si="38"/>
        <v>Orta Seviye Risk</v>
      </c>
      <c r="M107" s="44" t="str">
        <f t="shared" si="55"/>
        <v>Uzun dönemde iyileştirilmelidir.  Sürekli kontroller yapılmalıdır.Alınan önlemler gerektiğinde kontrol edilmelidir.</v>
      </c>
      <c r="N107" s="62" t="s">
        <v>289</v>
      </c>
      <c r="O107" s="63"/>
      <c r="P107" s="53" t="s">
        <v>357</v>
      </c>
      <c r="Q107" s="7" t="s">
        <v>204</v>
      </c>
      <c r="R107" s="39">
        <f t="shared" si="39"/>
        <v>42828</v>
      </c>
      <c r="S107" s="31">
        <v>1</v>
      </c>
      <c r="T107" s="42">
        <f t="shared" si="40"/>
        <v>4</v>
      </c>
      <c r="U107" s="42">
        <f t="shared" si="58"/>
        <v>4</v>
      </c>
      <c r="V107" s="41">
        <f t="shared" si="35"/>
        <v>4</v>
      </c>
      <c r="W107" s="44" t="str">
        <f t="shared" si="59"/>
        <v>Gözetim altında tutulmalıdır.</v>
      </c>
    </row>
    <row r="108" spans="1:23" s="10" customFormat="1" ht="63" x14ac:dyDescent="0.2">
      <c r="A108" s="32">
        <v>103</v>
      </c>
      <c r="B108" s="8" t="s">
        <v>259</v>
      </c>
      <c r="C108" s="5" t="s">
        <v>106</v>
      </c>
      <c r="D108" s="6" t="s">
        <v>115</v>
      </c>
      <c r="E108" s="6" t="s">
        <v>116</v>
      </c>
      <c r="F108" s="6" t="s">
        <v>83</v>
      </c>
      <c r="G108" s="6" t="s">
        <v>206</v>
      </c>
      <c r="H108" s="48">
        <v>2</v>
      </c>
      <c r="I108" s="48">
        <v>4</v>
      </c>
      <c r="J108" s="49">
        <f t="shared" si="56"/>
        <v>8</v>
      </c>
      <c r="K108" s="50">
        <f t="shared" si="57"/>
        <v>3</v>
      </c>
      <c r="L108" s="40" t="str">
        <f t="shared" si="38"/>
        <v>Orta Seviye Risk</v>
      </c>
      <c r="M108" s="44" t="str">
        <f t="shared" si="55"/>
        <v>Uzun dönemde iyileştirilmelidir.  Sürekli kontroller yapılmalıdır.Alınan önlemler gerektiğinde kontrol edilmelidir.</v>
      </c>
      <c r="N108" s="62" t="s">
        <v>117</v>
      </c>
      <c r="O108" s="63"/>
      <c r="P108" s="53" t="s">
        <v>358</v>
      </c>
      <c r="Q108" s="7" t="s">
        <v>204</v>
      </c>
      <c r="R108" s="39">
        <f t="shared" si="39"/>
        <v>42828</v>
      </c>
      <c r="S108" s="31">
        <v>1</v>
      </c>
      <c r="T108" s="42">
        <f t="shared" si="40"/>
        <v>4</v>
      </c>
      <c r="U108" s="42">
        <f t="shared" si="58"/>
        <v>4</v>
      </c>
      <c r="V108" s="41">
        <f t="shared" si="35"/>
        <v>4</v>
      </c>
      <c r="W108" s="44" t="str">
        <f t="shared" si="59"/>
        <v>Gözetim altında tutulmalıdır.</v>
      </c>
    </row>
    <row r="109" spans="1:23" s="10" customFormat="1" ht="73.5" x14ac:dyDescent="0.2">
      <c r="A109" s="32">
        <v>104</v>
      </c>
      <c r="B109" s="8" t="s">
        <v>20</v>
      </c>
      <c r="C109" s="5" t="s">
        <v>155</v>
      </c>
      <c r="D109" s="6" t="s">
        <v>246</v>
      </c>
      <c r="E109" s="6" t="s">
        <v>89</v>
      </c>
      <c r="F109" s="6" t="s">
        <v>230</v>
      </c>
      <c r="G109" s="6" t="s">
        <v>206</v>
      </c>
      <c r="H109" s="48">
        <v>2</v>
      </c>
      <c r="I109" s="48">
        <v>3</v>
      </c>
      <c r="J109" s="49">
        <f t="shared" si="56"/>
        <v>6</v>
      </c>
      <c r="K109" s="50">
        <f t="shared" si="57"/>
        <v>3</v>
      </c>
      <c r="L109" s="40" t="str">
        <f t="shared" si="38"/>
        <v>Tolere Edilebilir Risk</v>
      </c>
      <c r="M109" s="44" t="str">
        <f t="shared" si="55"/>
        <v>Uzun dönemde iyileştirilmelidir.  Sürekli kontroller yapılmalıdır.Alınan önlemler gerektiğinde kontrol edilmelidir.</v>
      </c>
      <c r="N109" s="62" t="s">
        <v>313</v>
      </c>
      <c r="O109" s="63"/>
      <c r="P109" s="53" t="s">
        <v>364</v>
      </c>
      <c r="Q109" s="7" t="s">
        <v>204</v>
      </c>
      <c r="R109" s="39">
        <f t="shared" si="39"/>
        <v>42857</v>
      </c>
      <c r="S109" s="31">
        <v>1</v>
      </c>
      <c r="T109" s="42">
        <f t="shared" si="40"/>
        <v>3</v>
      </c>
      <c r="U109" s="42">
        <f t="shared" si="58"/>
        <v>3</v>
      </c>
      <c r="V109" s="41">
        <f t="shared" si="35"/>
        <v>4</v>
      </c>
      <c r="W109" s="44" t="str">
        <f t="shared" si="59"/>
        <v>Gözetim altında tutulmalıdır.</v>
      </c>
    </row>
    <row r="110" spans="1:23" s="10" customFormat="1" ht="192.75" hidden="1" customHeight="1" x14ac:dyDescent="0.2">
      <c r="A110" s="16"/>
      <c r="B110" s="17"/>
      <c r="C110" s="18"/>
      <c r="D110" s="19"/>
      <c r="E110" s="20"/>
      <c r="F110" s="21"/>
      <c r="G110" s="22"/>
      <c r="H110" s="23"/>
      <c r="I110" s="23"/>
      <c r="J110" s="23"/>
      <c r="K110" s="24"/>
      <c r="L110" s="25"/>
      <c r="M110" s="26"/>
      <c r="N110" s="27"/>
      <c r="O110" s="20"/>
      <c r="P110" s="20"/>
      <c r="Q110" s="28"/>
      <c r="R110" s="29"/>
      <c r="S110" s="23"/>
      <c r="T110" s="23"/>
      <c r="U110" s="23"/>
      <c r="V110" s="30"/>
      <c r="W110" s="26"/>
    </row>
    <row r="111" spans="1:23" ht="42" customHeight="1" x14ac:dyDescent="0.2">
      <c r="A111" s="68" t="s">
        <v>179</v>
      </c>
      <c r="B111" s="69"/>
      <c r="C111" s="69"/>
      <c r="D111" s="69"/>
      <c r="E111" s="70"/>
      <c r="F111" s="80" t="s">
        <v>180</v>
      </c>
      <c r="G111" s="81"/>
      <c r="H111" s="81"/>
      <c r="I111" s="81"/>
      <c r="J111" s="81"/>
      <c r="K111" s="81"/>
      <c r="L111" s="82"/>
      <c r="M111" s="74" t="s">
        <v>181</v>
      </c>
      <c r="N111" s="75"/>
      <c r="O111" s="76"/>
      <c r="P111" s="83" t="s">
        <v>182</v>
      </c>
      <c r="Q111" s="84"/>
      <c r="R111" s="85"/>
      <c r="S111" s="83" t="s">
        <v>185</v>
      </c>
      <c r="T111" s="84"/>
      <c r="U111" s="84"/>
      <c r="V111" s="84"/>
      <c r="W111" s="85"/>
    </row>
    <row r="112" spans="1:23" ht="120" customHeight="1" x14ac:dyDescent="0.2">
      <c r="A112" s="71"/>
      <c r="B112" s="72"/>
      <c r="C112" s="72"/>
      <c r="D112" s="72"/>
      <c r="E112" s="73"/>
      <c r="F112" s="77"/>
      <c r="G112" s="78"/>
      <c r="H112" s="78"/>
      <c r="I112" s="78"/>
      <c r="J112" s="78"/>
      <c r="K112" s="78"/>
      <c r="L112" s="79"/>
      <c r="M112" s="77"/>
      <c r="N112" s="78"/>
      <c r="O112" s="79"/>
      <c r="P112" s="77"/>
      <c r="Q112" s="78"/>
      <c r="R112" s="79"/>
      <c r="S112" s="77"/>
      <c r="T112" s="78"/>
      <c r="U112" s="78"/>
      <c r="V112" s="78"/>
      <c r="W112" s="79"/>
    </row>
  </sheetData>
  <sheetProtection algorithmName="SHA-512" hashValue="to/rLlHQq80EUVt2cylXFRC+2zq+zGqC3TwU0Kv/1rj+1mV6EpoF3txjWpTNae2XKx65V+u2jiPbaLgXttt+iQ==" saltValue="yrHovDh/fO6gRYquv18LUA==" spinCount="100000" sheet="1" objects="1" scenarios="1" formatCells="0" formatColumns="0" formatRows="0" insertColumns="0" insertRows="0" insertHyperlinks="0" selectLockedCells="1" sort="0" autoFilter="0" pivotTables="0"/>
  <sortState ref="A8:V107">
    <sortCondition descending="1" ref="J8"/>
  </sortState>
  <mergeCells count="130">
    <mergeCell ref="S4:V4"/>
    <mergeCell ref="W4:W5"/>
    <mergeCell ref="R1:V1"/>
    <mergeCell ref="R2:V2"/>
    <mergeCell ref="A4:G4"/>
    <mergeCell ref="A1:C3"/>
    <mergeCell ref="H4:M4"/>
    <mergeCell ref="D3:E3"/>
    <mergeCell ref="J3:L3"/>
    <mergeCell ref="F3:I3"/>
    <mergeCell ref="N5:O5"/>
    <mergeCell ref="N4:R4"/>
    <mergeCell ref="D1:O1"/>
    <mergeCell ref="D2:O2"/>
    <mergeCell ref="S3:W3"/>
    <mergeCell ref="P1:Q3"/>
    <mergeCell ref="A111:E111"/>
    <mergeCell ref="A112:E112"/>
    <mergeCell ref="M111:O111"/>
    <mergeCell ref="M112:O112"/>
    <mergeCell ref="F111:L111"/>
    <mergeCell ref="F112:L112"/>
    <mergeCell ref="S111:W111"/>
    <mergeCell ref="S112:W112"/>
    <mergeCell ref="P111:R111"/>
    <mergeCell ref="P112:R112"/>
    <mergeCell ref="N104:O104"/>
    <mergeCell ref="N103:O103"/>
    <mergeCell ref="N102:O102"/>
    <mergeCell ref="N101:O101"/>
    <mergeCell ref="N100:O100"/>
    <mergeCell ref="N109:O109"/>
    <mergeCell ref="N108:O108"/>
    <mergeCell ref="N107:O107"/>
    <mergeCell ref="N106:O106"/>
    <mergeCell ref="N105:O105"/>
    <mergeCell ref="N94:O94"/>
    <mergeCell ref="N93:O93"/>
    <mergeCell ref="N92:O92"/>
    <mergeCell ref="N91:O91"/>
    <mergeCell ref="N90:O90"/>
    <mergeCell ref="N99:O99"/>
    <mergeCell ref="N98:O98"/>
    <mergeCell ref="N97:O97"/>
    <mergeCell ref="N96:O96"/>
    <mergeCell ref="N95:O95"/>
    <mergeCell ref="N83:O83"/>
    <mergeCell ref="N82:O82"/>
    <mergeCell ref="N81:O81"/>
    <mergeCell ref="N80:O80"/>
    <mergeCell ref="N79:O79"/>
    <mergeCell ref="N89:O89"/>
    <mergeCell ref="N88:O88"/>
    <mergeCell ref="N87:O87"/>
    <mergeCell ref="N86:O86"/>
    <mergeCell ref="N85:O85"/>
    <mergeCell ref="N84:O84"/>
    <mergeCell ref="N73:O73"/>
    <mergeCell ref="N72:O72"/>
    <mergeCell ref="N71:O71"/>
    <mergeCell ref="N70:O70"/>
    <mergeCell ref="N69:O69"/>
    <mergeCell ref="N78:O78"/>
    <mergeCell ref="N77:O77"/>
    <mergeCell ref="N76:O76"/>
    <mergeCell ref="N75:O75"/>
    <mergeCell ref="N74:O74"/>
    <mergeCell ref="N63:O63"/>
    <mergeCell ref="N62:O62"/>
    <mergeCell ref="N61:O61"/>
    <mergeCell ref="N60:O60"/>
    <mergeCell ref="N59:O59"/>
    <mergeCell ref="N68:O68"/>
    <mergeCell ref="N67:O67"/>
    <mergeCell ref="N66:O66"/>
    <mergeCell ref="N65:O65"/>
    <mergeCell ref="N64:O64"/>
    <mergeCell ref="N52:O52"/>
    <mergeCell ref="N51:O51"/>
    <mergeCell ref="N50:O50"/>
    <mergeCell ref="N49:O49"/>
    <mergeCell ref="N48:O48"/>
    <mergeCell ref="N58:O58"/>
    <mergeCell ref="N57:O57"/>
    <mergeCell ref="N56:O56"/>
    <mergeCell ref="N54:O54"/>
    <mergeCell ref="N53:O53"/>
    <mergeCell ref="N55:O55"/>
    <mergeCell ref="N42:O42"/>
    <mergeCell ref="N41:O41"/>
    <mergeCell ref="N40:O40"/>
    <mergeCell ref="N39:O39"/>
    <mergeCell ref="N38:O38"/>
    <mergeCell ref="N47:O47"/>
    <mergeCell ref="N46:O46"/>
    <mergeCell ref="N45:O45"/>
    <mergeCell ref="N44:O44"/>
    <mergeCell ref="N43:O43"/>
    <mergeCell ref="N32:O32"/>
    <mergeCell ref="N31:O31"/>
    <mergeCell ref="N30:O30"/>
    <mergeCell ref="N29:O29"/>
    <mergeCell ref="N28:O28"/>
    <mergeCell ref="N37:O37"/>
    <mergeCell ref="N36:O36"/>
    <mergeCell ref="N35:O35"/>
    <mergeCell ref="N34:O34"/>
    <mergeCell ref="N33:O33"/>
    <mergeCell ref="N22:O22"/>
    <mergeCell ref="N21:O21"/>
    <mergeCell ref="N20:O20"/>
    <mergeCell ref="N19:O19"/>
    <mergeCell ref="N18:O18"/>
    <mergeCell ref="N27:O27"/>
    <mergeCell ref="N26:O26"/>
    <mergeCell ref="N25:O25"/>
    <mergeCell ref="N24:O24"/>
    <mergeCell ref="N23:O23"/>
    <mergeCell ref="N12:O12"/>
    <mergeCell ref="N11:O11"/>
    <mergeCell ref="N10:O10"/>
    <mergeCell ref="N9:O9"/>
    <mergeCell ref="N6:O6"/>
    <mergeCell ref="N17:O17"/>
    <mergeCell ref="N16:O16"/>
    <mergeCell ref="N15:O15"/>
    <mergeCell ref="N14:O14"/>
    <mergeCell ref="N13:O13"/>
    <mergeCell ref="N7:O7"/>
    <mergeCell ref="N8:O8"/>
  </mergeCells>
  <conditionalFormatting sqref="V29:V54 K32:K54 K9:K30 V9:V26 K56:K110 V56:V110">
    <cfRule type="expression" dxfId="58" priority="1111">
      <formula>K9=0</formula>
    </cfRule>
  </conditionalFormatting>
  <conditionalFormatting sqref="V29:V54 K32:K54 K9:K30 V9:V26 K56:K110 V56:V110">
    <cfRule type="expression" dxfId="57" priority="1112">
      <formula>K9=4</formula>
    </cfRule>
    <cfRule type="expression" dxfId="56" priority="1113">
      <formula>K9=3</formula>
    </cfRule>
    <cfRule type="expression" dxfId="55" priority="1114">
      <formula>K9=2</formula>
    </cfRule>
    <cfRule type="expression" dxfId="54" priority="1115">
      <formula>K9=1</formula>
    </cfRule>
  </conditionalFormatting>
  <conditionalFormatting sqref="V105">
    <cfRule type="expression" dxfId="53" priority="1082">
      <formula>V105=4</formula>
    </cfRule>
    <cfRule type="expression" dxfId="52" priority="1083">
      <formula>V105=3</formula>
    </cfRule>
    <cfRule type="expression" dxfId="51" priority="1084">
      <formula>V105=2</formula>
    </cfRule>
    <cfRule type="expression" dxfId="50" priority="1085">
      <formula>V105=1</formula>
    </cfRule>
  </conditionalFormatting>
  <conditionalFormatting sqref="V83:V84">
    <cfRule type="expression" dxfId="49" priority="670">
      <formula>V83=0</formula>
    </cfRule>
  </conditionalFormatting>
  <conditionalFormatting sqref="V83:V84">
    <cfRule type="expression" dxfId="48" priority="666">
      <formula>V83=4</formula>
    </cfRule>
    <cfRule type="expression" dxfId="47" priority="667">
      <formula>V83=3</formula>
    </cfRule>
    <cfRule type="expression" dxfId="46" priority="668">
      <formula>V83=2</formula>
    </cfRule>
    <cfRule type="expression" dxfId="45" priority="669">
      <formula>V83=1</formula>
    </cfRule>
  </conditionalFormatting>
  <conditionalFormatting sqref="V83:V84">
    <cfRule type="expression" dxfId="44" priority="660">
      <formula>V83=0</formula>
    </cfRule>
  </conditionalFormatting>
  <conditionalFormatting sqref="V83:V84">
    <cfRule type="expression" dxfId="43" priority="656">
      <formula>V83=4</formula>
    </cfRule>
    <cfRule type="expression" dxfId="42" priority="657">
      <formula>V83=3</formula>
    </cfRule>
    <cfRule type="expression" dxfId="41" priority="658">
      <formula>V83=2</formula>
    </cfRule>
    <cfRule type="expression" dxfId="40" priority="659">
      <formula>V83=1</formula>
    </cfRule>
  </conditionalFormatting>
  <conditionalFormatting sqref="L32:L54 L9:L30 L56:L110">
    <cfRule type="expression" dxfId="39" priority="46" stopIfTrue="1">
      <formula>IF(L9="Tolere Edilemez Risk",1)</formula>
    </cfRule>
    <cfRule type="expression" dxfId="38" priority="47" stopIfTrue="1">
      <formula>IF(L9="Belirgin Risk",1)</formula>
    </cfRule>
    <cfRule type="expression" dxfId="37" priority="48" stopIfTrue="1">
      <formula>IF(L9="Orta Seviye Risk",1)</formula>
    </cfRule>
    <cfRule type="expression" dxfId="36" priority="49" stopIfTrue="1">
      <formula>IF(L9="Tolere Edilebilir Risk",1)</formula>
    </cfRule>
    <cfRule type="expression" dxfId="35" priority="50" stopIfTrue="1">
      <formula>IF(L9="Çok Hafif Risk",1)</formula>
    </cfRule>
  </conditionalFormatting>
  <conditionalFormatting sqref="V27:V28">
    <cfRule type="expression" dxfId="34" priority="36" stopIfTrue="1">
      <formula>V27=0</formula>
    </cfRule>
  </conditionalFormatting>
  <conditionalFormatting sqref="V27:V28">
    <cfRule type="expression" dxfId="33" priority="37" stopIfTrue="1">
      <formula>V27=4</formula>
    </cfRule>
    <cfRule type="expression" dxfId="32" priority="38" stopIfTrue="1">
      <formula>V27=3</formula>
    </cfRule>
    <cfRule type="expression" dxfId="31" priority="39" stopIfTrue="1">
      <formula>V27=2</formula>
    </cfRule>
    <cfRule type="expression" dxfId="30" priority="40" stopIfTrue="1">
      <formula>V27=1</formula>
    </cfRule>
  </conditionalFormatting>
  <conditionalFormatting sqref="K31">
    <cfRule type="expression" dxfId="29" priority="26">
      <formula>K31=0</formula>
    </cfRule>
  </conditionalFormatting>
  <conditionalFormatting sqref="K31">
    <cfRule type="expression" dxfId="28" priority="27">
      <formula>K31=4</formula>
    </cfRule>
    <cfRule type="expression" dxfId="27" priority="28">
      <formula>K31=3</formula>
    </cfRule>
    <cfRule type="expression" dxfId="26" priority="29">
      <formula>K31=2</formula>
    </cfRule>
    <cfRule type="expression" dxfId="25" priority="30">
      <formula>K31=1</formula>
    </cfRule>
  </conditionalFormatting>
  <conditionalFormatting sqref="L31">
    <cfRule type="expression" dxfId="24" priority="21" stopIfTrue="1">
      <formula>IF(L31="Tolere Edilemez Risk",1)</formula>
    </cfRule>
    <cfRule type="expression" dxfId="23" priority="22" stopIfTrue="1">
      <formula>IF(L31="Belirgin Risk",1)</formula>
    </cfRule>
    <cfRule type="expression" dxfId="22" priority="23" stopIfTrue="1">
      <formula>IF(L31="Orta Seviye Risk",1)</formula>
    </cfRule>
    <cfRule type="expression" dxfId="21" priority="24" stopIfTrue="1">
      <formula>IF(L31="Tolere Edilebilir Risk",1)</formula>
    </cfRule>
    <cfRule type="expression" dxfId="20" priority="25" stopIfTrue="1">
      <formula>IF(L31="Çok Hafif Risk",1)</formula>
    </cfRule>
  </conditionalFormatting>
  <conditionalFormatting sqref="K6:K8 V6:V8">
    <cfRule type="expression" dxfId="19" priority="16">
      <formula>K6=0</formula>
    </cfRule>
  </conditionalFormatting>
  <conditionalFormatting sqref="K6:K8 V6:V8">
    <cfRule type="expression" dxfId="18" priority="17">
      <formula>K6=4</formula>
    </cfRule>
    <cfRule type="expression" dxfId="17" priority="18">
      <formula>K6=3</formula>
    </cfRule>
    <cfRule type="expression" dxfId="16" priority="19">
      <formula>K6=2</formula>
    </cfRule>
    <cfRule type="expression" dxfId="15" priority="20">
      <formula>K6=1</formula>
    </cfRule>
  </conditionalFormatting>
  <conditionalFormatting sqref="L6:L8">
    <cfRule type="expression" dxfId="14" priority="11" stopIfTrue="1">
      <formula>IF(L6="Tolere Edilemez Risk",1)</formula>
    </cfRule>
    <cfRule type="expression" dxfId="13" priority="12" stopIfTrue="1">
      <formula>IF(L6="Belirgin Risk",1)</formula>
    </cfRule>
    <cfRule type="expression" dxfId="12" priority="13" stopIfTrue="1">
      <formula>IF(L6="Orta Seviye Risk",1)</formula>
    </cfRule>
    <cfRule type="expression" dxfId="11" priority="14" stopIfTrue="1">
      <formula>IF(L6="Tolere Edilebilir Risk",1)</formula>
    </cfRule>
    <cfRule type="expression" dxfId="10" priority="15" stopIfTrue="1">
      <formula>IF(L6="Çok Hafif Risk",1)</formula>
    </cfRule>
  </conditionalFormatting>
  <conditionalFormatting sqref="L55">
    <cfRule type="expression" dxfId="9" priority="1" stopIfTrue="1">
      <formula>IF(L55="Tolere Edilemez Risk",1)</formula>
    </cfRule>
    <cfRule type="expression" dxfId="8" priority="2" stopIfTrue="1">
      <formula>IF(L55="Belirgin Risk",1)</formula>
    </cfRule>
    <cfRule type="expression" dxfId="7" priority="3" stopIfTrue="1">
      <formula>IF(L55="Orta Seviye Risk",1)</formula>
    </cfRule>
    <cfRule type="expression" dxfId="6" priority="4" stopIfTrue="1">
      <formula>IF(L55="Tolere Edilebilir Risk",1)</formula>
    </cfRule>
    <cfRule type="expression" dxfId="5" priority="5" stopIfTrue="1">
      <formula>IF(L55="Çok Hafif Risk",1)</formula>
    </cfRule>
  </conditionalFormatting>
  <conditionalFormatting sqref="K55 V55">
    <cfRule type="expression" dxfId="4" priority="6">
      <formula>K55=0</formula>
    </cfRule>
  </conditionalFormatting>
  <conditionalFormatting sqref="K55 V55">
    <cfRule type="expression" dxfId="3" priority="7">
      <formula>K55=4</formula>
    </cfRule>
    <cfRule type="expression" dxfId="2" priority="8">
      <formula>K55=3</formula>
    </cfRule>
    <cfRule type="expression" dxfId="1" priority="9">
      <formula>K55=2</formula>
    </cfRule>
    <cfRule type="expression" dxfId="0" priority="10">
      <formula>K55=1</formula>
    </cfRule>
  </conditionalFormatting>
  <dataValidations count="1">
    <dataValidation type="list" allowBlank="1" showInputMessage="1" showErrorMessage="1" promptTitle="Tehlike Sınıfı" prompt="Seçiniz" sqref="O3">
      <formula1>$AA$3:$AA$5</formula1>
    </dataValidation>
  </dataValidations>
  <pageMargins left="0.43307086614173229" right="0.39370078740157483" top="0.55118110236220474" bottom="0.74803149606299213" header="0.31496062992125984" footer="0.31496062992125984"/>
  <pageSetup paperSize="9" scale="47" fitToHeight="0" orientation="landscape" r:id="rId1"/>
  <headerFooter>
    <oddHeader>&amp;R&amp;"Segoe UI,Kalın"&amp;12Sayfa &amp;P / &amp;N</oddHeader>
    <oddFooter xml:space="preserve">&amp;L&amp;"Arial,Kalın"&amp;U
Risk Analizi Ekibi:
&amp;"Arial,Normal"&amp;Uİşveren / İşveren Vekili:
&amp;C
İş Güvenliği Uzmanı:
İşyeri Hekimi:
&amp;R
Çalışan Temsilcisi:
Destek Elemanı:
</oddFooter>
  </headerFooter>
  <rowBreaks count="8" manualBreakCount="8">
    <brk id="16" max="22" man="1"/>
    <brk id="28" max="22" man="1"/>
    <brk id="41" max="22" man="1"/>
    <brk id="51" max="21" man="1"/>
    <brk id="64" max="22" man="1"/>
    <brk id="78" max="22" man="1"/>
    <brk id="89" max="22" man="1"/>
    <brk id="100" max="22"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Olasılık" prompt="Değeri seçiniz">
          <x14:formula1>
            <xm:f>Sayfa1!$A$1:$A$5</xm:f>
          </x14:formula1>
          <xm:sqref>H6:H109</xm:sqref>
        </x14:dataValidation>
        <x14:dataValidation type="list" allowBlank="1" showInputMessage="1" showErrorMessage="1" promptTitle="Şiddet" prompt="Değeri seçiniz">
          <x14:formula1>
            <xm:f>Sayfa1!$A$1:$A$5</xm:f>
          </x14:formula1>
          <xm:sqref>I6:I109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C6" sqref="C6"/>
    </sheetView>
  </sheetViews>
  <sheetFormatPr defaultRowHeight="12.75" x14ac:dyDescent="0.2"/>
  <sheetData>
    <row r="1" spans="1:1" ht="15.75" x14ac:dyDescent="0.2">
      <c r="A1" s="47">
        <v>1</v>
      </c>
    </row>
    <row r="2" spans="1:1" ht="15.75" x14ac:dyDescent="0.2">
      <c r="A2" s="47">
        <v>2</v>
      </c>
    </row>
    <row r="3" spans="1:1" ht="15.75" x14ac:dyDescent="0.2">
      <c r="A3" s="47">
        <v>3</v>
      </c>
    </row>
    <row r="4" spans="1:1" ht="15.75" x14ac:dyDescent="0.2">
      <c r="A4" s="47">
        <v>4</v>
      </c>
    </row>
    <row r="5" spans="1:1" ht="15.75" x14ac:dyDescent="0.2">
      <c r="A5" s="47">
        <v>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Karacalar döküm</vt:lpstr>
      <vt:lpstr>Sayfa1</vt:lpstr>
      <vt:lpstr>'Karacalar döküm'!Yazdırma_Alanı</vt:lpstr>
      <vt:lpstr>'Karacalar döküm'!Yazdırma_Başlıkları</vt:lpstr>
    </vt:vector>
  </TitlesOfParts>
  <Company>SilentAll Team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Mustafa Menekşeoğlu</dc:creator>
  <cp:lastModifiedBy>Mustafa Menekşeoğlu</cp:lastModifiedBy>
  <cp:lastPrinted>2017-02-17T10:56:44Z</cp:lastPrinted>
  <dcterms:created xsi:type="dcterms:W3CDTF">2016-09-04T20:13:09Z</dcterms:created>
  <dcterms:modified xsi:type="dcterms:W3CDTF">2017-02-17T10:57:56Z</dcterms:modified>
</cp:coreProperties>
</file>