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225" windowWidth="14805" windowHeight="7890"/>
  </bookViews>
  <sheets>
    <sheet name="Sayfa1" sheetId="1" r:id="rId1"/>
  </sheets>
  <definedNames>
    <definedName name="_xlnm._FilterDatabase" localSheetId="0" hidden="1">Sayfa1!$B$12:$H$364</definedName>
    <definedName name="_xlnm.Print_Area" localSheetId="0">Sayfa1!$B$2:$R$362</definedName>
    <definedName name="_xlnm.Print_Titles" localSheetId="0">Sayfa1!$2:$12</definedName>
  </definedNames>
  <calcPr calcId="144525"/>
</workbook>
</file>

<file path=xl/calcChain.xml><?xml version="1.0" encoding="utf-8"?>
<calcChain xmlns="http://schemas.openxmlformats.org/spreadsheetml/2006/main">
  <c r="K363" i="1" l="1"/>
  <c r="L363" i="1" s="1"/>
  <c r="N363" i="1" s="1"/>
  <c r="P363" i="1"/>
  <c r="O363" i="1"/>
  <c r="O220" i="1"/>
  <c r="P220" i="1"/>
  <c r="Q220" i="1"/>
  <c r="O299" i="1"/>
  <c r="Q299" i="1" s="1"/>
  <c r="P299" i="1"/>
  <c r="K206" i="1"/>
  <c r="L206" i="1" s="1"/>
  <c r="N206" i="1" s="1"/>
  <c r="O206" i="1"/>
  <c r="P206" i="1"/>
  <c r="P284" i="1"/>
  <c r="O284" i="1"/>
  <c r="K284" i="1"/>
  <c r="L284" i="1" s="1"/>
  <c r="N284" i="1" s="1"/>
  <c r="P283" i="1"/>
  <c r="O283" i="1"/>
  <c r="K283" i="1"/>
  <c r="L283" i="1" s="1"/>
  <c r="N283" i="1" s="1"/>
  <c r="P282" i="1"/>
  <c r="O282" i="1"/>
  <c r="K282" i="1"/>
  <c r="L282" i="1" s="1"/>
  <c r="N282" i="1" s="1"/>
  <c r="P281" i="1"/>
  <c r="O281" i="1"/>
  <c r="K281" i="1"/>
  <c r="L281" i="1" s="1"/>
  <c r="N281" i="1" s="1"/>
  <c r="K240" i="1"/>
  <c r="L240" i="1" s="1"/>
  <c r="N240" i="1" s="1"/>
  <c r="K241" i="1"/>
  <c r="L241" i="1" s="1"/>
  <c r="N241" i="1" s="1"/>
  <c r="K242" i="1"/>
  <c r="L242" i="1" s="1"/>
  <c r="N242" i="1" s="1"/>
  <c r="K243" i="1"/>
  <c r="L243" i="1" s="1"/>
  <c r="N243" i="1" s="1"/>
  <c r="K244" i="1"/>
  <c r="L244" i="1" s="1"/>
  <c r="N244" i="1" s="1"/>
  <c r="K245" i="1"/>
  <c r="L245" i="1" s="1"/>
  <c r="N245" i="1" s="1"/>
  <c r="K239" i="1"/>
  <c r="L239" i="1" s="1"/>
  <c r="N239" i="1" s="1"/>
  <c r="K271" i="1"/>
  <c r="L271" i="1" s="1"/>
  <c r="N271" i="1" s="1"/>
  <c r="O271" i="1"/>
  <c r="P271" i="1"/>
  <c r="K272" i="1"/>
  <c r="L272" i="1" s="1"/>
  <c r="N272" i="1" s="1"/>
  <c r="O272" i="1"/>
  <c r="P272" i="1"/>
  <c r="K160" i="1"/>
  <c r="L160" i="1" s="1"/>
  <c r="N160" i="1" s="1"/>
  <c r="O160" i="1"/>
  <c r="P160" i="1"/>
  <c r="K60" i="1"/>
  <c r="L60" i="1" s="1"/>
  <c r="N60" i="1" s="1"/>
  <c r="O60" i="1"/>
  <c r="P60" i="1"/>
  <c r="K219" i="1"/>
  <c r="L219" i="1" s="1"/>
  <c r="N219" i="1" s="1"/>
  <c r="O219" i="1"/>
  <c r="P219" i="1"/>
  <c r="K220" i="1"/>
  <c r="L220" i="1" s="1"/>
  <c r="N220" i="1" s="1"/>
  <c r="K226" i="1"/>
  <c r="L226" i="1" s="1"/>
  <c r="N226" i="1" s="1"/>
  <c r="O226" i="1"/>
  <c r="P226" i="1"/>
  <c r="K274" i="1"/>
  <c r="L274" i="1" s="1"/>
  <c r="N274" i="1" s="1"/>
  <c r="O274" i="1"/>
  <c r="P274" i="1"/>
  <c r="K275" i="1"/>
  <c r="L275" i="1" s="1"/>
  <c r="N275" i="1" s="1"/>
  <c r="O275" i="1"/>
  <c r="P275" i="1"/>
  <c r="K276" i="1"/>
  <c r="L276" i="1" s="1"/>
  <c r="N276" i="1" s="1"/>
  <c r="O276" i="1"/>
  <c r="P276" i="1"/>
  <c r="K278" i="1"/>
  <c r="L278" i="1" s="1"/>
  <c r="N278" i="1" s="1"/>
  <c r="O278" i="1"/>
  <c r="P278" i="1"/>
  <c r="K279" i="1"/>
  <c r="L279" i="1" s="1"/>
  <c r="N279" i="1" s="1"/>
  <c r="O279" i="1"/>
  <c r="P279" i="1"/>
  <c r="K61" i="1"/>
  <c r="L61" i="1" s="1"/>
  <c r="N61" i="1" s="1"/>
  <c r="O61" i="1"/>
  <c r="P61" i="1"/>
  <c r="K285" i="1"/>
  <c r="L285" i="1" s="1"/>
  <c r="N285" i="1" s="1"/>
  <c r="O285" i="1"/>
  <c r="P285" i="1"/>
  <c r="K286" i="1"/>
  <c r="L286" i="1" s="1"/>
  <c r="N286" i="1" s="1"/>
  <c r="O286" i="1"/>
  <c r="P286" i="1"/>
  <c r="K287" i="1"/>
  <c r="L287" i="1" s="1"/>
  <c r="N287" i="1" s="1"/>
  <c r="O287" i="1"/>
  <c r="P287" i="1"/>
  <c r="K288" i="1"/>
  <c r="L288" i="1" s="1"/>
  <c r="N288" i="1" s="1"/>
  <c r="O288" i="1"/>
  <c r="P288" i="1"/>
  <c r="K289" i="1"/>
  <c r="L289" i="1" s="1"/>
  <c r="N289" i="1" s="1"/>
  <c r="O289" i="1"/>
  <c r="P289" i="1"/>
  <c r="K290" i="1"/>
  <c r="L290" i="1" s="1"/>
  <c r="N290" i="1" s="1"/>
  <c r="O290" i="1"/>
  <c r="P290" i="1"/>
  <c r="K79" i="1"/>
  <c r="L79" i="1" s="1"/>
  <c r="N79" i="1" s="1"/>
  <c r="O79" i="1"/>
  <c r="P79" i="1"/>
  <c r="K291" i="1"/>
  <c r="L291" i="1" s="1"/>
  <c r="N291" i="1" s="1"/>
  <c r="O291" i="1"/>
  <c r="P291" i="1"/>
  <c r="K292" i="1"/>
  <c r="L292" i="1" s="1"/>
  <c r="N292" i="1" s="1"/>
  <c r="O292" i="1"/>
  <c r="P292" i="1"/>
  <c r="K294" i="1"/>
  <c r="L294" i="1" s="1"/>
  <c r="N294" i="1" s="1"/>
  <c r="O294" i="1"/>
  <c r="P294" i="1"/>
  <c r="K200" i="1"/>
  <c r="L200" i="1" s="1"/>
  <c r="N200" i="1" s="1"/>
  <c r="O200" i="1"/>
  <c r="P200" i="1"/>
  <c r="K202" i="1"/>
  <c r="L202" i="1" s="1"/>
  <c r="N202" i="1" s="1"/>
  <c r="O202" i="1"/>
  <c r="P202" i="1"/>
  <c r="K205" i="1"/>
  <c r="L205" i="1" s="1"/>
  <c r="N205" i="1" s="1"/>
  <c r="O205" i="1"/>
  <c r="P205" i="1"/>
  <c r="K209" i="1"/>
  <c r="L209" i="1" s="1"/>
  <c r="N209" i="1" s="1"/>
  <c r="O209" i="1"/>
  <c r="P209" i="1"/>
  <c r="K210" i="1"/>
  <c r="L210" i="1" s="1"/>
  <c r="N210" i="1" s="1"/>
  <c r="O210" i="1"/>
  <c r="P210" i="1"/>
  <c r="K221" i="1"/>
  <c r="L221" i="1" s="1"/>
  <c r="N221" i="1" s="1"/>
  <c r="O221" i="1"/>
  <c r="P221" i="1"/>
  <c r="K222" i="1"/>
  <c r="L222" i="1" s="1"/>
  <c r="N222" i="1" s="1"/>
  <c r="O222" i="1"/>
  <c r="P222" i="1"/>
  <c r="O239" i="1"/>
  <c r="P239" i="1"/>
  <c r="O240" i="1"/>
  <c r="P240" i="1"/>
  <c r="O241" i="1"/>
  <c r="P241" i="1"/>
  <c r="O242" i="1"/>
  <c r="P242" i="1"/>
  <c r="K295" i="1"/>
  <c r="L295" i="1" s="1"/>
  <c r="N295" i="1" s="1"/>
  <c r="O295" i="1"/>
  <c r="P295" i="1"/>
  <c r="K296" i="1"/>
  <c r="L296" i="1" s="1"/>
  <c r="N296" i="1" s="1"/>
  <c r="O296" i="1"/>
  <c r="P296" i="1"/>
  <c r="K297" i="1"/>
  <c r="L297" i="1" s="1"/>
  <c r="N297" i="1" s="1"/>
  <c r="O297" i="1"/>
  <c r="P297" i="1"/>
  <c r="K298" i="1"/>
  <c r="L298" i="1" s="1"/>
  <c r="N298" i="1" s="1"/>
  <c r="O298" i="1"/>
  <c r="P298" i="1"/>
  <c r="K299" i="1"/>
  <c r="L299" i="1" s="1"/>
  <c r="N299" i="1" s="1"/>
  <c r="K300" i="1"/>
  <c r="L300" i="1" s="1"/>
  <c r="N300" i="1" s="1"/>
  <c r="O300" i="1"/>
  <c r="P300" i="1"/>
  <c r="K301" i="1"/>
  <c r="L301" i="1" s="1"/>
  <c r="N301" i="1" s="1"/>
  <c r="O301" i="1"/>
  <c r="P301" i="1"/>
  <c r="K302" i="1"/>
  <c r="L302" i="1" s="1"/>
  <c r="N302" i="1" s="1"/>
  <c r="O302" i="1"/>
  <c r="P302" i="1"/>
  <c r="K303" i="1"/>
  <c r="L303" i="1" s="1"/>
  <c r="N303" i="1" s="1"/>
  <c r="O303" i="1"/>
  <c r="P303" i="1"/>
  <c r="K304" i="1"/>
  <c r="L304" i="1" s="1"/>
  <c r="N304" i="1" s="1"/>
  <c r="O304" i="1"/>
  <c r="P304" i="1"/>
  <c r="K305" i="1"/>
  <c r="L305" i="1" s="1"/>
  <c r="N305" i="1" s="1"/>
  <c r="O305" i="1"/>
  <c r="P305" i="1"/>
  <c r="K306" i="1"/>
  <c r="L306" i="1" s="1"/>
  <c r="N306" i="1" s="1"/>
  <c r="O306" i="1"/>
  <c r="P306" i="1"/>
  <c r="K307" i="1"/>
  <c r="L307" i="1" s="1"/>
  <c r="N307" i="1" s="1"/>
  <c r="O307" i="1"/>
  <c r="P307" i="1"/>
  <c r="K308" i="1"/>
  <c r="L308" i="1" s="1"/>
  <c r="N308" i="1" s="1"/>
  <c r="O308" i="1"/>
  <c r="P308" i="1"/>
  <c r="K311" i="1"/>
  <c r="L311" i="1" s="1"/>
  <c r="N311" i="1" s="1"/>
  <c r="O311" i="1"/>
  <c r="P311" i="1"/>
  <c r="K312" i="1"/>
  <c r="L312" i="1" s="1"/>
  <c r="N312" i="1" s="1"/>
  <c r="O312" i="1"/>
  <c r="P312" i="1"/>
  <c r="K313" i="1"/>
  <c r="L313" i="1" s="1"/>
  <c r="N313" i="1" s="1"/>
  <c r="O313" i="1"/>
  <c r="P313" i="1"/>
  <c r="K106" i="1"/>
  <c r="L106" i="1" s="1"/>
  <c r="N106" i="1" s="1"/>
  <c r="O106" i="1"/>
  <c r="P106" i="1"/>
  <c r="K314" i="1"/>
  <c r="L314" i="1" s="1"/>
  <c r="N314" i="1" s="1"/>
  <c r="O314" i="1"/>
  <c r="P314" i="1"/>
  <c r="K107" i="1"/>
  <c r="L107" i="1" s="1"/>
  <c r="N107" i="1" s="1"/>
  <c r="O107" i="1"/>
  <c r="P107" i="1"/>
  <c r="K315" i="1"/>
  <c r="L315" i="1" s="1"/>
  <c r="N315" i="1" s="1"/>
  <c r="O315" i="1"/>
  <c r="P315" i="1"/>
  <c r="K108" i="1"/>
  <c r="L108" i="1" s="1"/>
  <c r="N108" i="1" s="1"/>
  <c r="O108" i="1"/>
  <c r="P108" i="1"/>
  <c r="K109" i="1"/>
  <c r="L109" i="1" s="1"/>
  <c r="N109" i="1" s="1"/>
  <c r="O109" i="1"/>
  <c r="P109" i="1"/>
  <c r="K131" i="1"/>
  <c r="L131" i="1" s="1"/>
  <c r="N131" i="1" s="1"/>
  <c r="O131" i="1"/>
  <c r="P131" i="1"/>
  <c r="K110" i="1"/>
  <c r="L110" i="1" s="1"/>
  <c r="N110" i="1" s="1"/>
  <c r="O110" i="1"/>
  <c r="P110" i="1"/>
  <c r="K111" i="1"/>
  <c r="L111" i="1" s="1"/>
  <c r="N111" i="1" s="1"/>
  <c r="O111" i="1"/>
  <c r="P111" i="1"/>
  <c r="K132" i="1"/>
  <c r="L132" i="1" s="1"/>
  <c r="N132" i="1" s="1"/>
  <c r="O132" i="1"/>
  <c r="P132" i="1"/>
  <c r="K161" i="1"/>
  <c r="L161" i="1" s="1"/>
  <c r="N161" i="1" s="1"/>
  <c r="O161" i="1"/>
  <c r="P161" i="1"/>
  <c r="K162" i="1"/>
  <c r="L162" i="1" s="1"/>
  <c r="N162" i="1" s="1"/>
  <c r="O162" i="1"/>
  <c r="P162" i="1"/>
  <c r="K316" i="1"/>
  <c r="L316" i="1" s="1"/>
  <c r="N316" i="1" s="1"/>
  <c r="O316" i="1"/>
  <c r="P316" i="1"/>
  <c r="K317" i="1"/>
  <c r="L317" i="1" s="1"/>
  <c r="N317" i="1" s="1"/>
  <c r="O317" i="1"/>
  <c r="P317" i="1"/>
  <c r="K318" i="1"/>
  <c r="L318" i="1" s="1"/>
  <c r="N318" i="1" s="1"/>
  <c r="O318" i="1"/>
  <c r="P318" i="1"/>
  <c r="K319" i="1"/>
  <c r="L319" i="1" s="1"/>
  <c r="N319" i="1" s="1"/>
  <c r="O319" i="1"/>
  <c r="P319" i="1"/>
  <c r="K320" i="1"/>
  <c r="L320" i="1" s="1"/>
  <c r="N320" i="1" s="1"/>
  <c r="O320" i="1"/>
  <c r="P320" i="1"/>
  <c r="K321" i="1"/>
  <c r="L321" i="1" s="1"/>
  <c r="N321" i="1" s="1"/>
  <c r="O321" i="1"/>
  <c r="P321" i="1"/>
  <c r="K322" i="1"/>
  <c r="L322" i="1" s="1"/>
  <c r="N322" i="1" s="1"/>
  <c r="O322" i="1"/>
  <c r="P322" i="1"/>
  <c r="K323" i="1"/>
  <c r="L323" i="1" s="1"/>
  <c r="N323" i="1" s="1"/>
  <c r="O323" i="1"/>
  <c r="P323" i="1"/>
  <c r="K324" i="1"/>
  <c r="L324" i="1" s="1"/>
  <c r="N324" i="1" s="1"/>
  <c r="O324" i="1"/>
  <c r="P324" i="1"/>
  <c r="K325" i="1"/>
  <c r="L325" i="1" s="1"/>
  <c r="N325" i="1" s="1"/>
  <c r="O325" i="1"/>
  <c r="P325" i="1"/>
  <c r="K326" i="1"/>
  <c r="L326" i="1" s="1"/>
  <c r="N326" i="1" s="1"/>
  <c r="O326" i="1"/>
  <c r="P326" i="1"/>
  <c r="K293" i="1"/>
  <c r="L293" i="1" s="1"/>
  <c r="N293" i="1" s="1"/>
  <c r="O293" i="1"/>
  <c r="P293" i="1"/>
  <c r="K193" i="1"/>
  <c r="L193" i="1" s="1"/>
  <c r="N193" i="1" s="1"/>
  <c r="O193" i="1"/>
  <c r="P193" i="1"/>
  <c r="K223" i="1"/>
  <c r="L223" i="1" s="1"/>
  <c r="N223" i="1" s="1"/>
  <c r="O223" i="1"/>
  <c r="K327" i="1"/>
  <c r="L327" i="1" s="1"/>
  <c r="N327" i="1" s="1"/>
  <c r="O327" i="1"/>
  <c r="P327" i="1"/>
  <c r="K328" i="1"/>
  <c r="L328" i="1" s="1"/>
  <c r="N328" i="1" s="1"/>
  <c r="O328" i="1"/>
  <c r="P328" i="1"/>
  <c r="O243" i="1"/>
  <c r="P243" i="1"/>
  <c r="O244" i="1"/>
  <c r="P244" i="1"/>
  <c r="K249" i="1"/>
  <c r="L249" i="1" s="1"/>
  <c r="N249" i="1" s="1"/>
  <c r="O249" i="1"/>
  <c r="P249" i="1"/>
  <c r="K329" i="1"/>
  <c r="L329" i="1" s="1"/>
  <c r="N329" i="1" s="1"/>
  <c r="O329" i="1"/>
  <c r="P329" i="1"/>
  <c r="K103" i="1"/>
  <c r="L103" i="1" s="1"/>
  <c r="N103" i="1" s="1"/>
  <c r="O103" i="1"/>
  <c r="P103" i="1"/>
  <c r="K112" i="1"/>
  <c r="L112" i="1" s="1"/>
  <c r="N112" i="1" s="1"/>
  <c r="O112" i="1"/>
  <c r="P112" i="1"/>
  <c r="K277" i="1"/>
  <c r="L277" i="1" s="1"/>
  <c r="N277" i="1" s="1"/>
  <c r="O277" i="1"/>
  <c r="P277" i="1"/>
  <c r="K330" i="1"/>
  <c r="L330" i="1" s="1"/>
  <c r="N330" i="1" s="1"/>
  <c r="O330" i="1"/>
  <c r="P330" i="1"/>
  <c r="K331" i="1"/>
  <c r="L331" i="1" s="1"/>
  <c r="N331" i="1" s="1"/>
  <c r="O331" i="1"/>
  <c r="P331" i="1"/>
  <c r="K332" i="1"/>
  <c r="L332" i="1" s="1"/>
  <c r="N332" i="1" s="1"/>
  <c r="O332" i="1"/>
  <c r="P332" i="1"/>
  <c r="K333" i="1"/>
  <c r="L333" i="1" s="1"/>
  <c r="N333" i="1" s="1"/>
  <c r="O333" i="1"/>
  <c r="P333" i="1"/>
  <c r="K334" i="1"/>
  <c r="L334" i="1" s="1"/>
  <c r="N334" i="1" s="1"/>
  <c r="O334" i="1"/>
  <c r="P334" i="1"/>
  <c r="K280" i="1"/>
  <c r="L280" i="1" s="1"/>
  <c r="N280" i="1" s="1"/>
  <c r="O280" i="1"/>
  <c r="P280" i="1"/>
  <c r="K343" i="1"/>
  <c r="L343" i="1" s="1"/>
  <c r="N343" i="1" s="1"/>
  <c r="O343" i="1"/>
  <c r="P343" i="1"/>
  <c r="K344" i="1"/>
  <c r="L344" i="1" s="1"/>
  <c r="N344" i="1" s="1"/>
  <c r="O344" i="1"/>
  <c r="P344" i="1"/>
  <c r="K335" i="1"/>
  <c r="L335" i="1" s="1"/>
  <c r="N335" i="1" s="1"/>
  <c r="O335" i="1"/>
  <c r="P335" i="1"/>
  <c r="K336" i="1"/>
  <c r="L336" i="1" s="1"/>
  <c r="N336" i="1" s="1"/>
  <c r="O336" i="1"/>
  <c r="P336" i="1"/>
  <c r="K339" i="1"/>
  <c r="L339" i="1" s="1"/>
  <c r="N339" i="1" s="1"/>
  <c r="O339" i="1"/>
  <c r="P339" i="1"/>
  <c r="K337" i="1"/>
  <c r="L337" i="1" s="1"/>
  <c r="N337" i="1" s="1"/>
  <c r="O337" i="1"/>
  <c r="P337" i="1"/>
  <c r="K338" i="1"/>
  <c r="L338" i="1" s="1"/>
  <c r="N338" i="1" s="1"/>
  <c r="O338" i="1"/>
  <c r="P338" i="1"/>
  <c r="K340" i="1"/>
  <c r="L340" i="1" s="1"/>
  <c r="N340" i="1" s="1"/>
  <c r="O340" i="1"/>
  <c r="P340" i="1"/>
  <c r="K19" i="1"/>
  <c r="L19" i="1" s="1"/>
  <c r="N19" i="1" s="1"/>
  <c r="P19" i="1"/>
  <c r="O19" i="1"/>
  <c r="P153" i="1"/>
  <c r="P154" i="1"/>
  <c r="P155" i="1"/>
  <c r="P156" i="1"/>
  <c r="P157" i="1"/>
  <c r="O153" i="1"/>
  <c r="O154" i="1"/>
  <c r="O155" i="1"/>
  <c r="O156" i="1"/>
  <c r="O157" i="1"/>
  <c r="K157" i="1"/>
  <c r="L157" i="1" s="1"/>
  <c r="N157" i="1" s="1"/>
  <c r="K153" i="1"/>
  <c r="L153" i="1" s="1"/>
  <c r="N153" i="1" s="1"/>
  <c r="K154" i="1"/>
  <c r="L154" i="1" s="1"/>
  <c r="N154" i="1" s="1"/>
  <c r="K155" i="1"/>
  <c r="L155" i="1" s="1"/>
  <c r="N155" i="1" s="1"/>
  <c r="K156" i="1"/>
  <c r="L156" i="1" s="1"/>
  <c r="N156" i="1" s="1"/>
  <c r="K152" i="1"/>
  <c r="L152" i="1" s="1"/>
  <c r="N152" i="1" s="1"/>
  <c r="P152" i="1"/>
  <c r="O152" i="1"/>
  <c r="K151" i="1"/>
  <c r="L151" i="1" s="1"/>
  <c r="N151" i="1" s="1"/>
  <c r="P151" i="1"/>
  <c r="O151" i="1"/>
  <c r="K150" i="1"/>
  <c r="L150" i="1" s="1"/>
  <c r="N150" i="1" s="1"/>
  <c r="P150" i="1"/>
  <c r="O150" i="1"/>
  <c r="K254" i="1"/>
  <c r="L254" i="1" s="1"/>
  <c r="N254" i="1" s="1"/>
  <c r="P254" i="1"/>
  <c r="O254" i="1"/>
  <c r="K208" i="1"/>
  <c r="L208" i="1" s="1"/>
  <c r="N208" i="1" s="1"/>
  <c r="P208" i="1"/>
  <c r="O208" i="1"/>
  <c r="P195" i="1"/>
  <c r="O195" i="1"/>
  <c r="K195" i="1"/>
  <c r="L195" i="1" s="1"/>
  <c r="N195" i="1" s="1"/>
  <c r="K196" i="1"/>
  <c r="L196" i="1" s="1"/>
  <c r="N196" i="1" s="1"/>
  <c r="O196" i="1"/>
  <c r="P196" i="1"/>
  <c r="P362" i="1"/>
  <c r="O362" i="1"/>
  <c r="K362" i="1"/>
  <c r="L362" i="1" s="1"/>
  <c r="N362" i="1" s="1"/>
  <c r="P361" i="1"/>
  <c r="O361" i="1"/>
  <c r="K361" i="1"/>
  <c r="L361" i="1" s="1"/>
  <c r="N361" i="1" s="1"/>
  <c r="P360" i="1"/>
  <c r="O360" i="1"/>
  <c r="K360" i="1"/>
  <c r="L360" i="1" s="1"/>
  <c r="N360" i="1" s="1"/>
  <c r="P359" i="1"/>
  <c r="O359" i="1"/>
  <c r="K359" i="1"/>
  <c r="L359" i="1" s="1"/>
  <c r="N359" i="1" s="1"/>
  <c r="P358" i="1"/>
  <c r="O358" i="1"/>
  <c r="K358" i="1"/>
  <c r="L358" i="1" s="1"/>
  <c r="N358" i="1" s="1"/>
  <c r="P357" i="1"/>
  <c r="O357" i="1"/>
  <c r="K357" i="1"/>
  <c r="L357" i="1" s="1"/>
  <c r="N357" i="1" s="1"/>
  <c r="P356" i="1"/>
  <c r="O356" i="1"/>
  <c r="K356" i="1"/>
  <c r="L356" i="1" s="1"/>
  <c r="N356" i="1" s="1"/>
  <c r="P355" i="1"/>
  <c r="O355" i="1"/>
  <c r="K355" i="1"/>
  <c r="L355" i="1" s="1"/>
  <c r="N355" i="1" s="1"/>
  <c r="P354" i="1"/>
  <c r="O354" i="1"/>
  <c r="K354" i="1"/>
  <c r="L354" i="1" s="1"/>
  <c r="N354" i="1" s="1"/>
  <c r="P353" i="1"/>
  <c r="O353" i="1"/>
  <c r="K353" i="1"/>
  <c r="L353" i="1" s="1"/>
  <c r="N353" i="1" s="1"/>
  <c r="P352" i="1"/>
  <c r="O352" i="1"/>
  <c r="K352" i="1"/>
  <c r="L352" i="1" s="1"/>
  <c r="N352" i="1" s="1"/>
  <c r="P351" i="1"/>
  <c r="O351" i="1"/>
  <c r="K351" i="1"/>
  <c r="L351" i="1" s="1"/>
  <c r="N351" i="1" s="1"/>
  <c r="P350" i="1"/>
  <c r="O350" i="1"/>
  <c r="K350" i="1"/>
  <c r="L350" i="1" s="1"/>
  <c r="N350" i="1" s="1"/>
  <c r="P349" i="1"/>
  <c r="O349" i="1"/>
  <c r="K349" i="1"/>
  <c r="L349" i="1" s="1"/>
  <c r="N349" i="1" s="1"/>
  <c r="P348" i="1"/>
  <c r="O348" i="1"/>
  <c r="K348" i="1"/>
  <c r="L348" i="1" s="1"/>
  <c r="N348" i="1" s="1"/>
  <c r="P347" i="1"/>
  <c r="O347" i="1"/>
  <c r="K347" i="1"/>
  <c r="L347" i="1" s="1"/>
  <c r="N347" i="1" s="1"/>
  <c r="P346" i="1"/>
  <c r="O346" i="1"/>
  <c r="K346" i="1"/>
  <c r="L346" i="1" s="1"/>
  <c r="N346" i="1" s="1"/>
  <c r="P345" i="1"/>
  <c r="O345" i="1"/>
  <c r="K345" i="1"/>
  <c r="L345" i="1" s="1"/>
  <c r="N345" i="1" s="1"/>
  <c r="P342" i="1"/>
  <c r="O342" i="1"/>
  <c r="K342" i="1"/>
  <c r="L342" i="1" s="1"/>
  <c r="N342" i="1" s="1"/>
  <c r="P341" i="1"/>
  <c r="O341" i="1"/>
  <c r="K341" i="1"/>
  <c r="L341" i="1" s="1"/>
  <c r="N341" i="1" s="1"/>
  <c r="P166" i="1"/>
  <c r="O166" i="1"/>
  <c r="K166" i="1"/>
  <c r="L166" i="1" s="1"/>
  <c r="N166" i="1" s="1"/>
  <c r="P170" i="1"/>
  <c r="O170" i="1"/>
  <c r="K170" i="1"/>
  <c r="L170" i="1" s="1"/>
  <c r="N170" i="1" s="1"/>
  <c r="P310" i="1"/>
  <c r="O310" i="1"/>
  <c r="K310" i="1"/>
  <c r="L310" i="1" s="1"/>
  <c r="N310" i="1" s="1"/>
  <c r="P309" i="1"/>
  <c r="O309" i="1"/>
  <c r="K309" i="1"/>
  <c r="L309" i="1" s="1"/>
  <c r="N309" i="1" s="1"/>
  <c r="P264" i="1"/>
  <c r="O264" i="1"/>
  <c r="K264" i="1"/>
  <c r="L264" i="1" s="1"/>
  <c r="N264" i="1" s="1"/>
  <c r="P263" i="1"/>
  <c r="O263" i="1"/>
  <c r="K263" i="1"/>
  <c r="L263" i="1" s="1"/>
  <c r="N263" i="1" s="1"/>
  <c r="P262" i="1"/>
  <c r="O262" i="1"/>
  <c r="K262" i="1"/>
  <c r="L262" i="1" s="1"/>
  <c r="N262" i="1" s="1"/>
  <c r="P261" i="1"/>
  <c r="O261" i="1"/>
  <c r="K261" i="1"/>
  <c r="L261" i="1" s="1"/>
  <c r="N261" i="1" s="1"/>
  <c r="P260" i="1"/>
  <c r="O260" i="1"/>
  <c r="K260" i="1"/>
  <c r="L260" i="1" s="1"/>
  <c r="N260" i="1" s="1"/>
  <c r="P259" i="1"/>
  <c r="O259" i="1"/>
  <c r="K259" i="1"/>
  <c r="L259" i="1" s="1"/>
  <c r="N259" i="1" s="1"/>
  <c r="P258" i="1"/>
  <c r="O258" i="1"/>
  <c r="K258" i="1"/>
  <c r="L258" i="1" s="1"/>
  <c r="N258" i="1" s="1"/>
  <c r="P257" i="1"/>
  <c r="O257" i="1"/>
  <c r="K257" i="1"/>
  <c r="L257" i="1" s="1"/>
  <c r="N257" i="1" s="1"/>
  <c r="P256" i="1"/>
  <c r="O256" i="1"/>
  <c r="K256" i="1"/>
  <c r="L256" i="1" s="1"/>
  <c r="N256" i="1" s="1"/>
  <c r="P255" i="1"/>
  <c r="O255" i="1"/>
  <c r="K255" i="1"/>
  <c r="L255" i="1" s="1"/>
  <c r="N255" i="1" s="1"/>
  <c r="P253" i="1"/>
  <c r="O253" i="1"/>
  <c r="K253" i="1"/>
  <c r="L253" i="1" s="1"/>
  <c r="N253" i="1" s="1"/>
  <c r="P96" i="1"/>
  <c r="O96" i="1"/>
  <c r="K96" i="1"/>
  <c r="L96" i="1" s="1"/>
  <c r="N96" i="1" s="1"/>
  <c r="P252" i="1"/>
  <c r="O252" i="1"/>
  <c r="K252" i="1"/>
  <c r="L252" i="1" s="1"/>
  <c r="N252" i="1" s="1"/>
  <c r="P251" i="1"/>
  <c r="O251" i="1"/>
  <c r="K251" i="1"/>
  <c r="L251" i="1" s="1"/>
  <c r="N251" i="1" s="1"/>
  <c r="P250" i="1"/>
  <c r="O250" i="1"/>
  <c r="K250" i="1"/>
  <c r="L250" i="1" s="1"/>
  <c r="N250" i="1" s="1"/>
  <c r="P247" i="1"/>
  <c r="O247" i="1"/>
  <c r="K247" i="1"/>
  <c r="L247" i="1" s="1"/>
  <c r="N247" i="1" s="1"/>
  <c r="P246" i="1"/>
  <c r="O246" i="1"/>
  <c r="K246" i="1"/>
  <c r="L246" i="1" s="1"/>
  <c r="N246" i="1" s="1"/>
  <c r="P172" i="1"/>
  <c r="O172" i="1"/>
  <c r="K172" i="1"/>
  <c r="L172" i="1" s="1"/>
  <c r="N172" i="1" s="1"/>
  <c r="P245" i="1"/>
  <c r="O245" i="1"/>
  <c r="P238" i="1"/>
  <c r="O238" i="1"/>
  <c r="K238" i="1"/>
  <c r="L238" i="1" s="1"/>
  <c r="N238" i="1" s="1"/>
  <c r="P237" i="1"/>
  <c r="O237" i="1"/>
  <c r="K237" i="1"/>
  <c r="L237" i="1" s="1"/>
  <c r="N237" i="1" s="1"/>
  <c r="P236" i="1"/>
  <c r="O236" i="1"/>
  <c r="K236" i="1"/>
  <c r="L236" i="1" s="1"/>
  <c r="N236" i="1" s="1"/>
  <c r="P235" i="1"/>
  <c r="O235" i="1"/>
  <c r="K235" i="1"/>
  <c r="L235" i="1" s="1"/>
  <c r="N235" i="1" s="1"/>
  <c r="P232" i="1"/>
  <c r="O232" i="1"/>
  <c r="K232" i="1"/>
  <c r="L232" i="1" s="1"/>
  <c r="N232" i="1" s="1"/>
  <c r="P231" i="1"/>
  <c r="O231" i="1"/>
  <c r="K231" i="1"/>
  <c r="L231" i="1" s="1"/>
  <c r="N231" i="1" s="1"/>
  <c r="P230" i="1"/>
  <c r="O230" i="1"/>
  <c r="K230" i="1"/>
  <c r="L230" i="1" s="1"/>
  <c r="N230" i="1" s="1"/>
  <c r="P229" i="1"/>
  <c r="O229" i="1"/>
  <c r="K229" i="1"/>
  <c r="L229" i="1" s="1"/>
  <c r="N229" i="1" s="1"/>
  <c r="P228" i="1"/>
  <c r="O228" i="1"/>
  <c r="K228" i="1"/>
  <c r="L228" i="1" s="1"/>
  <c r="N228" i="1" s="1"/>
  <c r="P227" i="1"/>
  <c r="O227" i="1"/>
  <c r="K227" i="1"/>
  <c r="L227" i="1" s="1"/>
  <c r="N227" i="1" s="1"/>
  <c r="P224" i="1"/>
  <c r="O224" i="1"/>
  <c r="K224" i="1"/>
  <c r="L224" i="1" s="1"/>
  <c r="N224" i="1" s="1"/>
  <c r="P217" i="1"/>
  <c r="O217" i="1"/>
  <c r="K217" i="1"/>
  <c r="L217" i="1" s="1"/>
  <c r="N217" i="1" s="1"/>
  <c r="P216" i="1"/>
  <c r="O216" i="1"/>
  <c r="K216" i="1"/>
  <c r="L216" i="1" s="1"/>
  <c r="N216" i="1" s="1"/>
  <c r="P215" i="1"/>
  <c r="O215" i="1"/>
  <c r="K215" i="1"/>
  <c r="L215" i="1" s="1"/>
  <c r="N215" i="1" s="1"/>
  <c r="P214" i="1"/>
  <c r="O214" i="1"/>
  <c r="K214" i="1"/>
  <c r="L214" i="1" s="1"/>
  <c r="N214" i="1" s="1"/>
  <c r="P213" i="1"/>
  <c r="O213" i="1"/>
  <c r="K213" i="1"/>
  <c r="L213" i="1" s="1"/>
  <c r="N213" i="1" s="1"/>
  <c r="P212" i="1"/>
  <c r="O212" i="1"/>
  <c r="K212" i="1"/>
  <c r="L212" i="1" s="1"/>
  <c r="N212" i="1" s="1"/>
  <c r="P211" i="1"/>
  <c r="O211" i="1"/>
  <c r="K211" i="1"/>
  <c r="L211" i="1" s="1"/>
  <c r="N211" i="1" s="1"/>
  <c r="P204" i="1"/>
  <c r="O204" i="1"/>
  <c r="K204" i="1"/>
  <c r="L204" i="1" s="1"/>
  <c r="N204" i="1" s="1"/>
  <c r="P203" i="1"/>
  <c r="O203" i="1"/>
  <c r="K203" i="1"/>
  <c r="L203" i="1" s="1"/>
  <c r="N203" i="1" s="1"/>
  <c r="P199" i="1"/>
  <c r="O199" i="1"/>
  <c r="K199" i="1"/>
  <c r="L199" i="1" s="1"/>
  <c r="N199" i="1" s="1"/>
  <c r="P198" i="1"/>
  <c r="O198" i="1"/>
  <c r="K198" i="1"/>
  <c r="L198" i="1" s="1"/>
  <c r="N198" i="1" s="1"/>
  <c r="P197" i="1"/>
  <c r="O197" i="1"/>
  <c r="K197" i="1"/>
  <c r="L197" i="1" s="1"/>
  <c r="N197" i="1" s="1"/>
  <c r="P194" i="1"/>
  <c r="O194" i="1"/>
  <c r="K194" i="1"/>
  <c r="L194" i="1" s="1"/>
  <c r="N194" i="1" s="1"/>
  <c r="P192" i="1"/>
  <c r="O192" i="1"/>
  <c r="K192" i="1"/>
  <c r="L192" i="1" s="1"/>
  <c r="N192" i="1" s="1"/>
  <c r="P191" i="1"/>
  <c r="O191" i="1"/>
  <c r="K191" i="1"/>
  <c r="L191" i="1" s="1"/>
  <c r="N191" i="1" s="1"/>
  <c r="P188" i="1"/>
  <c r="O188" i="1"/>
  <c r="K188" i="1"/>
  <c r="L188" i="1" s="1"/>
  <c r="N188" i="1" s="1"/>
  <c r="P187" i="1"/>
  <c r="O187" i="1"/>
  <c r="K187" i="1"/>
  <c r="L187" i="1" s="1"/>
  <c r="N187" i="1" s="1"/>
  <c r="P186" i="1"/>
  <c r="O186" i="1"/>
  <c r="K186" i="1"/>
  <c r="L186" i="1" s="1"/>
  <c r="N186" i="1" s="1"/>
  <c r="P93" i="1"/>
  <c r="O93" i="1"/>
  <c r="K93" i="1"/>
  <c r="L93" i="1" s="1"/>
  <c r="N93" i="1" s="1"/>
  <c r="P201" i="1"/>
  <c r="O201" i="1"/>
  <c r="K201" i="1"/>
  <c r="L201" i="1" s="1"/>
  <c r="N201" i="1" s="1"/>
  <c r="P182" i="1"/>
  <c r="O182" i="1"/>
  <c r="K182" i="1"/>
  <c r="L182" i="1" s="1"/>
  <c r="N182" i="1" s="1"/>
  <c r="P181" i="1"/>
  <c r="O181" i="1"/>
  <c r="K181" i="1"/>
  <c r="L181" i="1" s="1"/>
  <c r="N181" i="1" s="1"/>
  <c r="P180" i="1"/>
  <c r="O180" i="1"/>
  <c r="K180" i="1"/>
  <c r="L180" i="1" s="1"/>
  <c r="N180" i="1" s="1"/>
  <c r="P179" i="1"/>
  <c r="O179" i="1"/>
  <c r="K179" i="1"/>
  <c r="L179" i="1" s="1"/>
  <c r="N179" i="1" s="1"/>
  <c r="P178" i="1"/>
  <c r="O178" i="1"/>
  <c r="K178" i="1"/>
  <c r="L178" i="1" s="1"/>
  <c r="N178" i="1" s="1"/>
  <c r="P177" i="1"/>
  <c r="O177" i="1"/>
  <c r="K177" i="1"/>
  <c r="L177" i="1" s="1"/>
  <c r="N177" i="1" s="1"/>
  <c r="P176" i="1"/>
  <c r="O176" i="1"/>
  <c r="K176" i="1"/>
  <c r="L176" i="1" s="1"/>
  <c r="N176" i="1" s="1"/>
  <c r="P83" i="1"/>
  <c r="O83" i="1"/>
  <c r="K83" i="1"/>
  <c r="L83" i="1" s="1"/>
  <c r="N83" i="1" s="1"/>
  <c r="P82" i="1"/>
  <c r="O82" i="1"/>
  <c r="K82" i="1"/>
  <c r="L82" i="1" s="1"/>
  <c r="N82" i="1" s="1"/>
  <c r="P78" i="1"/>
  <c r="O78" i="1"/>
  <c r="K78" i="1"/>
  <c r="L78" i="1" s="1"/>
  <c r="N78" i="1" s="1"/>
  <c r="P69" i="1"/>
  <c r="O69" i="1"/>
  <c r="K69" i="1"/>
  <c r="L69" i="1" s="1"/>
  <c r="N69" i="1" s="1"/>
  <c r="P59" i="1"/>
  <c r="O59" i="1"/>
  <c r="K59" i="1"/>
  <c r="L59" i="1" s="1"/>
  <c r="N59" i="1" s="1"/>
  <c r="P173" i="1"/>
  <c r="O173" i="1"/>
  <c r="K173" i="1"/>
  <c r="L173" i="1" s="1"/>
  <c r="N173" i="1" s="1"/>
  <c r="P171" i="1"/>
  <c r="O171" i="1"/>
  <c r="K171" i="1"/>
  <c r="L171" i="1" s="1"/>
  <c r="N171" i="1" s="1"/>
  <c r="P169" i="1"/>
  <c r="O169" i="1"/>
  <c r="K169" i="1"/>
  <c r="L169" i="1" s="1"/>
  <c r="N169" i="1" s="1"/>
  <c r="P168" i="1"/>
  <c r="O168" i="1"/>
  <c r="K168" i="1"/>
  <c r="L168" i="1" s="1"/>
  <c r="N168" i="1" s="1"/>
  <c r="P167" i="1"/>
  <c r="O167" i="1"/>
  <c r="K167" i="1"/>
  <c r="L167" i="1" s="1"/>
  <c r="N167" i="1" s="1"/>
  <c r="P165" i="1"/>
  <c r="O165" i="1"/>
  <c r="K165" i="1"/>
  <c r="L165" i="1" s="1"/>
  <c r="N165" i="1" s="1"/>
  <c r="P164" i="1"/>
  <c r="O164" i="1"/>
  <c r="K164" i="1"/>
  <c r="L164" i="1" s="1"/>
  <c r="N164" i="1" s="1"/>
  <c r="P163" i="1"/>
  <c r="O163" i="1"/>
  <c r="K163" i="1"/>
  <c r="L163" i="1" s="1"/>
  <c r="N163" i="1" s="1"/>
  <c r="P159" i="1"/>
  <c r="O159" i="1"/>
  <c r="K159" i="1"/>
  <c r="L159" i="1" s="1"/>
  <c r="N159" i="1" s="1"/>
  <c r="P158" i="1"/>
  <c r="O158" i="1"/>
  <c r="K158" i="1"/>
  <c r="L158" i="1" s="1"/>
  <c r="N158" i="1" s="1"/>
  <c r="P270" i="1"/>
  <c r="O270" i="1"/>
  <c r="K270" i="1"/>
  <c r="L270" i="1" s="1"/>
  <c r="N270" i="1" s="1"/>
  <c r="P269" i="1"/>
  <c r="O269" i="1"/>
  <c r="K269" i="1"/>
  <c r="L269" i="1" s="1"/>
  <c r="N269" i="1" s="1"/>
  <c r="P149" i="1"/>
  <c r="O149" i="1"/>
  <c r="K149" i="1"/>
  <c r="L149" i="1" s="1"/>
  <c r="N149" i="1" s="1"/>
  <c r="P148" i="1"/>
  <c r="O148" i="1"/>
  <c r="K148" i="1"/>
  <c r="L148" i="1" s="1"/>
  <c r="N148" i="1" s="1"/>
  <c r="P147" i="1"/>
  <c r="O147" i="1"/>
  <c r="K147" i="1"/>
  <c r="L147" i="1" s="1"/>
  <c r="N147" i="1" s="1"/>
  <c r="P146" i="1"/>
  <c r="O146" i="1"/>
  <c r="K146" i="1"/>
  <c r="L146" i="1" s="1"/>
  <c r="N146" i="1" s="1"/>
  <c r="P268" i="1"/>
  <c r="O268" i="1"/>
  <c r="K268" i="1"/>
  <c r="L268" i="1" s="1"/>
  <c r="N268" i="1" s="1"/>
  <c r="P267" i="1"/>
  <c r="O267" i="1"/>
  <c r="K267" i="1"/>
  <c r="L267" i="1" s="1"/>
  <c r="N267" i="1" s="1"/>
  <c r="P134" i="1"/>
  <c r="O134" i="1"/>
  <c r="K134" i="1"/>
  <c r="L134" i="1" s="1"/>
  <c r="N134" i="1" s="1"/>
  <c r="P133" i="1"/>
  <c r="O133" i="1"/>
  <c r="K133" i="1"/>
  <c r="L133" i="1" s="1"/>
  <c r="N133" i="1" s="1"/>
  <c r="P130" i="1"/>
  <c r="O130" i="1"/>
  <c r="K130" i="1"/>
  <c r="L130" i="1" s="1"/>
  <c r="N130" i="1" s="1"/>
  <c r="P129" i="1"/>
  <c r="O129" i="1"/>
  <c r="K129" i="1"/>
  <c r="L129" i="1" s="1"/>
  <c r="N129" i="1" s="1"/>
  <c r="P128" i="1"/>
  <c r="O128" i="1"/>
  <c r="K128" i="1"/>
  <c r="L128" i="1" s="1"/>
  <c r="N128" i="1" s="1"/>
  <c r="P127" i="1"/>
  <c r="O127" i="1"/>
  <c r="K127" i="1"/>
  <c r="L127" i="1" s="1"/>
  <c r="N127" i="1" s="1"/>
  <c r="P126" i="1"/>
  <c r="O126" i="1"/>
  <c r="K126" i="1"/>
  <c r="L126" i="1" s="1"/>
  <c r="N126" i="1" s="1"/>
  <c r="P125" i="1"/>
  <c r="O125" i="1"/>
  <c r="K125" i="1"/>
  <c r="L125" i="1" s="1"/>
  <c r="N125" i="1" s="1"/>
  <c r="P124" i="1"/>
  <c r="O124" i="1"/>
  <c r="K124" i="1"/>
  <c r="L124" i="1" s="1"/>
  <c r="N124" i="1" s="1"/>
  <c r="P120" i="1"/>
  <c r="O120" i="1"/>
  <c r="K120" i="1"/>
  <c r="L120" i="1" s="1"/>
  <c r="N120" i="1" s="1"/>
  <c r="P119" i="1"/>
  <c r="O119" i="1"/>
  <c r="K119" i="1"/>
  <c r="L119" i="1" s="1"/>
  <c r="N119" i="1" s="1"/>
  <c r="P118" i="1"/>
  <c r="O118" i="1"/>
  <c r="K118" i="1"/>
  <c r="L118" i="1" s="1"/>
  <c r="N118" i="1" s="1"/>
  <c r="P117" i="1"/>
  <c r="O117" i="1"/>
  <c r="K117" i="1"/>
  <c r="L117" i="1" s="1"/>
  <c r="N117" i="1" s="1"/>
  <c r="P116" i="1"/>
  <c r="O116" i="1"/>
  <c r="K116" i="1"/>
  <c r="L116" i="1" s="1"/>
  <c r="N116" i="1" s="1"/>
  <c r="P115" i="1"/>
  <c r="O115" i="1"/>
  <c r="K115" i="1"/>
  <c r="L115" i="1" s="1"/>
  <c r="N115" i="1" s="1"/>
  <c r="P114" i="1"/>
  <c r="O114" i="1"/>
  <c r="K114" i="1"/>
  <c r="L114" i="1" s="1"/>
  <c r="N114" i="1" s="1"/>
  <c r="P113" i="1"/>
  <c r="O113" i="1"/>
  <c r="K113" i="1"/>
  <c r="L113" i="1" s="1"/>
  <c r="N113" i="1" s="1"/>
  <c r="P105" i="1"/>
  <c r="O105" i="1"/>
  <c r="K105" i="1"/>
  <c r="L105" i="1" s="1"/>
  <c r="N105" i="1" s="1"/>
  <c r="P123" i="1"/>
  <c r="O123" i="1"/>
  <c r="K123" i="1"/>
  <c r="L123" i="1" s="1"/>
  <c r="N123" i="1" s="1"/>
  <c r="P122" i="1"/>
  <c r="O122" i="1"/>
  <c r="K122" i="1"/>
  <c r="L122" i="1" s="1"/>
  <c r="N122" i="1" s="1"/>
  <c r="P121" i="1"/>
  <c r="O121" i="1"/>
  <c r="K121" i="1"/>
  <c r="L121" i="1" s="1"/>
  <c r="N121" i="1" s="1"/>
  <c r="P104" i="1"/>
  <c r="O104" i="1"/>
  <c r="K104" i="1"/>
  <c r="L104" i="1" s="1"/>
  <c r="N104" i="1" s="1"/>
  <c r="P102" i="1"/>
  <c r="O102" i="1"/>
  <c r="K102" i="1"/>
  <c r="L102" i="1" s="1"/>
  <c r="N102" i="1" s="1"/>
  <c r="P101" i="1"/>
  <c r="O101" i="1"/>
  <c r="K101" i="1"/>
  <c r="L101" i="1" s="1"/>
  <c r="N101" i="1" s="1"/>
  <c r="P100" i="1"/>
  <c r="O100" i="1"/>
  <c r="K100" i="1"/>
  <c r="L100" i="1" s="1"/>
  <c r="N100" i="1" s="1"/>
  <c r="P99" i="1"/>
  <c r="O99" i="1"/>
  <c r="K99" i="1"/>
  <c r="L99" i="1" s="1"/>
  <c r="N99" i="1" s="1"/>
  <c r="P98" i="1"/>
  <c r="O98" i="1"/>
  <c r="K98" i="1"/>
  <c r="L98" i="1" s="1"/>
  <c r="N98" i="1" s="1"/>
  <c r="P97" i="1"/>
  <c r="O97" i="1"/>
  <c r="K97" i="1"/>
  <c r="L97" i="1" s="1"/>
  <c r="N97" i="1" s="1"/>
  <c r="P248" i="1"/>
  <c r="O248" i="1"/>
  <c r="K248" i="1"/>
  <c r="L248" i="1" s="1"/>
  <c r="N248" i="1" s="1"/>
  <c r="P26" i="1"/>
  <c r="O26" i="1"/>
  <c r="K26" i="1"/>
  <c r="L26" i="1" s="1"/>
  <c r="N26" i="1" s="1"/>
  <c r="P273" i="1"/>
  <c r="O273" i="1"/>
  <c r="K273" i="1"/>
  <c r="L273" i="1" s="1"/>
  <c r="N273" i="1" s="1"/>
  <c r="P25" i="1"/>
  <c r="O25" i="1"/>
  <c r="K25" i="1"/>
  <c r="L25" i="1" s="1"/>
  <c r="N25" i="1" s="1"/>
  <c r="P234" i="1"/>
  <c r="O234" i="1"/>
  <c r="K234" i="1"/>
  <c r="L234" i="1" s="1"/>
  <c r="N234" i="1" s="1"/>
  <c r="P233" i="1"/>
  <c r="O233" i="1"/>
  <c r="K233" i="1"/>
  <c r="L233" i="1" s="1"/>
  <c r="N233" i="1" s="1"/>
  <c r="P225" i="1"/>
  <c r="O225" i="1"/>
  <c r="K225" i="1"/>
  <c r="L225" i="1" s="1"/>
  <c r="N225" i="1" s="1"/>
  <c r="P218" i="1"/>
  <c r="O218" i="1"/>
  <c r="K218" i="1"/>
  <c r="L218" i="1" s="1"/>
  <c r="N218" i="1" s="1"/>
  <c r="P207" i="1"/>
  <c r="O207" i="1"/>
  <c r="K207" i="1"/>
  <c r="L207" i="1" s="1"/>
  <c r="N207" i="1" s="1"/>
  <c r="P190" i="1"/>
  <c r="O190" i="1"/>
  <c r="K190" i="1"/>
  <c r="L190" i="1" s="1"/>
  <c r="N190" i="1" s="1"/>
  <c r="P189" i="1"/>
  <c r="O189" i="1"/>
  <c r="K189" i="1"/>
  <c r="L189" i="1" s="1"/>
  <c r="N189" i="1" s="1"/>
  <c r="P185" i="1"/>
  <c r="O185" i="1"/>
  <c r="K185" i="1"/>
  <c r="L185" i="1" s="1"/>
  <c r="N185" i="1" s="1"/>
  <c r="P184" i="1"/>
  <c r="O184" i="1"/>
  <c r="K184" i="1"/>
  <c r="L184" i="1" s="1"/>
  <c r="N184" i="1" s="1"/>
  <c r="P183" i="1"/>
  <c r="O183" i="1"/>
  <c r="K183" i="1"/>
  <c r="L183" i="1" s="1"/>
  <c r="N183" i="1" s="1"/>
  <c r="P94" i="1"/>
  <c r="O94" i="1"/>
  <c r="K94" i="1"/>
  <c r="L94" i="1" s="1"/>
  <c r="N94" i="1" s="1"/>
  <c r="P92" i="1"/>
  <c r="O92" i="1"/>
  <c r="K92" i="1"/>
  <c r="L92" i="1" s="1"/>
  <c r="N92" i="1" s="1"/>
  <c r="P91" i="1"/>
  <c r="O91" i="1"/>
  <c r="K91" i="1"/>
  <c r="L91" i="1" s="1"/>
  <c r="N91" i="1" s="1"/>
  <c r="P90" i="1"/>
  <c r="O90" i="1"/>
  <c r="K90" i="1"/>
  <c r="L90" i="1" s="1"/>
  <c r="N90" i="1" s="1"/>
  <c r="P89" i="1"/>
  <c r="O89" i="1"/>
  <c r="K89" i="1"/>
  <c r="L89" i="1" s="1"/>
  <c r="N89" i="1" s="1"/>
  <c r="P88" i="1"/>
  <c r="O88" i="1"/>
  <c r="K88" i="1"/>
  <c r="L88" i="1" s="1"/>
  <c r="N88" i="1" s="1"/>
  <c r="P87" i="1"/>
  <c r="O87" i="1"/>
  <c r="K87" i="1"/>
  <c r="L87" i="1" s="1"/>
  <c r="N87" i="1" s="1"/>
  <c r="P86" i="1"/>
  <c r="O86" i="1"/>
  <c r="K86" i="1"/>
  <c r="L86" i="1" s="1"/>
  <c r="N86" i="1" s="1"/>
  <c r="P175" i="1"/>
  <c r="O175" i="1"/>
  <c r="K175" i="1"/>
  <c r="L175" i="1" s="1"/>
  <c r="N175" i="1" s="1"/>
  <c r="P174" i="1"/>
  <c r="O174" i="1"/>
  <c r="K174" i="1"/>
  <c r="L174" i="1" s="1"/>
  <c r="N174" i="1" s="1"/>
  <c r="P85" i="1"/>
  <c r="O85" i="1"/>
  <c r="K85" i="1"/>
  <c r="L85" i="1" s="1"/>
  <c r="N85" i="1" s="1"/>
  <c r="P84" i="1"/>
  <c r="O84" i="1"/>
  <c r="K84" i="1"/>
  <c r="L84" i="1" s="1"/>
  <c r="N84" i="1" s="1"/>
  <c r="P80" i="1"/>
  <c r="O80" i="1"/>
  <c r="K80" i="1"/>
  <c r="L80" i="1" s="1"/>
  <c r="N80" i="1" s="1"/>
  <c r="P77" i="1"/>
  <c r="O77" i="1"/>
  <c r="K77" i="1"/>
  <c r="L77" i="1" s="1"/>
  <c r="N77" i="1" s="1"/>
  <c r="P76" i="1"/>
  <c r="O76" i="1"/>
  <c r="K76" i="1"/>
  <c r="L76" i="1" s="1"/>
  <c r="N76" i="1" s="1"/>
  <c r="P75" i="1"/>
  <c r="O75" i="1"/>
  <c r="K75" i="1"/>
  <c r="L75" i="1" s="1"/>
  <c r="N75" i="1" s="1"/>
  <c r="P74" i="1"/>
  <c r="O74" i="1"/>
  <c r="K74" i="1"/>
  <c r="L74" i="1" s="1"/>
  <c r="N74" i="1" s="1"/>
  <c r="P73" i="1"/>
  <c r="O73" i="1"/>
  <c r="K73" i="1"/>
  <c r="L73" i="1" s="1"/>
  <c r="N73" i="1" s="1"/>
  <c r="P72" i="1"/>
  <c r="O72" i="1"/>
  <c r="K72" i="1"/>
  <c r="L72" i="1" s="1"/>
  <c r="N72" i="1" s="1"/>
  <c r="P71" i="1"/>
  <c r="O71" i="1"/>
  <c r="K71" i="1"/>
  <c r="L71" i="1" s="1"/>
  <c r="N71" i="1" s="1"/>
  <c r="P70" i="1"/>
  <c r="O70" i="1"/>
  <c r="K70" i="1"/>
  <c r="L70" i="1" s="1"/>
  <c r="N70" i="1" s="1"/>
  <c r="P68" i="1"/>
  <c r="O68" i="1"/>
  <c r="K68" i="1"/>
  <c r="L68" i="1" s="1"/>
  <c r="N68" i="1" s="1"/>
  <c r="P67" i="1"/>
  <c r="O67" i="1"/>
  <c r="K67" i="1"/>
  <c r="L67" i="1" s="1"/>
  <c r="N67" i="1" s="1"/>
  <c r="P66" i="1"/>
  <c r="O66" i="1"/>
  <c r="K66" i="1"/>
  <c r="L66" i="1" s="1"/>
  <c r="N66" i="1" s="1"/>
  <c r="P65" i="1"/>
  <c r="O65" i="1"/>
  <c r="K65" i="1"/>
  <c r="L65" i="1" s="1"/>
  <c r="N65" i="1" s="1"/>
  <c r="P64" i="1"/>
  <c r="O64" i="1"/>
  <c r="K64" i="1"/>
  <c r="L64" i="1" s="1"/>
  <c r="N64" i="1" s="1"/>
  <c r="P63" i="1"/>
  <c r="O63" i="1"/>
  <c r="K63" i="1"/>
  <c r="L63" i="1" s="1"/>
  <c r="N63" i="1" s="1"/>
  <c r="P62" i="1"/>
  <c r="O62" i="1"/>
  <c r="K62" i="1"/>
  <c r="L62" i="1" s="1"/>
  <c r="N62" i="1" s="1"/>
  <c r="P54" i="1"/>
  <c r="O54" i="1"/>
  <c r="K54" i="1"/>
  <c r="L54" i="1" s="1"/>
  <c r="N54" i="1" s="1"/>
  <c r="P53" i="1"/>
  <c r="O53" i="1"/>
  <c r="K53" i="1"/>
  <c r="L53" i="1" s="1"/>
  <c r="N53" i="1" s="1"/>
  <c r="P52" i="1"/>
  <c r="O52" i="1"/>
  <c r="K52" i="1"/>
  <c r="L52" i="1" s="1"/>
  <c r="N52" i="1" s="1"/>
  <c r="P51" i="1"/>
  <c r="O51" i="1"/>
  <c r="K51" i="1"/>
  <c r="L51" i="1" s="1"/>
  <c r="N51" i="1" s="1"/>
  <c r="P50" i="1"/>
  <c r="O50" i="1"/>
  <c r="K50" i="1"/>
  <c r="L50" i="1" s="1"/>
  <c r="N50" i="1" s="1"/>
  <c r="P49" i="1"/>
  <c r="O49" i="1"/>
  <c r="K49" i="1"/>
  <c r="L49" i="1" s="1"/>
  <c r="N49" i="1" s="1"/>
  <c r="P48" i="1"/>
  <c r="O48" i="1"/>
  <c r="K48" i="1"/>
  <c r="L48" i="1" s="1"/>
  <c r="N48" i="1" s="1"/>
  <c r="P145" i="1"/>
  <c r="O145" i="1"/>
  <c r="K145" i="1"/>
  <c r="L145" i="1" s="1"/>
  <c r="N145" i="1" s="1"/>
  <c r="P144" i="1"/>
  <c r="O144" i="1"/>
  <c r="K144" i="1"/>
  <c r="L144" i="1" s="1"/>
  <c r="N144" i="1" s="1"/>
  <c r="P143" i="1"/>
  <c r="O143" i="1"/>
  <c r="K143" i="1"/>
  <c r="L143" i="1" s="1"/>
  <c r="N143" i="1" s="1"/>
  <c r="P142" i="1"/>
  <c r="O142" i="1"/>
  <c r="K142" i="1"/>
  <c r="L142" i="1" s="1"/>
  <c r="N142" i="1" s="1"/>
  <c r="P141" i="1"/>
  <c r="O141" i="1"/>
  <c r="K141" i="1"/>
  <c r="L141" i="1" s="1"/>
  <c r="N141" i="1" s="1"/>
  <c r="P140" i="1"/>
  <c r="O140" i="1"/>
  <c r="K140" i="1"/>
  <c r="L140" i="1" s="1"/>
  <c r="N140" i="1" s="1"/>
  <c r="P139" i="1"/>
  <c r="O139" i="1"/>
  <c r="K139" i="1"/>
  <c r="L139" i="1" s="1"/>
  <c r="N139" i="1" s="1"/>
  <c r="P138" i="1"/>
  <c r="O138" i="1"/>
  <c r="K138" i="1"/>
  <c r="L138" i="1" s="1"/>
  <c r="N138" i="1" s="1"/>
  <c r="P137" i="1"/>
  <c r="O137" i="1"/>
  <c r="K137" i="1"/>
  <c r="L137" i="1" s="1"/>
  <c r="N137" i="1" s="1"/>
  <c r="P136" i="1"/>
  <c r="O136" i="1"/>
  <c r="K136" i="1"/>
  <c r="L136" i="1" s="1"/>
  <c r="N136" i="1" s="1"/>
  <c r="P135" i="1"/>
  <c r="O135" i="1"/>
  <c r="K135" i="1"/>
  <c r="L135" i="1" s="1"/>
  <c r="N135" i="1" s="1"/>
  <c r="P266" i="1"/>
  <c r="O266" i="1"/>
  <c r="K266" i="1"/>
  <c r="L266" i="1" s="1"/>
  <c r="N266" i="1" s="1"/>
  <c r="P265" i="1"/>
  <c r="O265" i="1"/>
  <c r="K265" i="1"/>
  <c r="L265" i="1" s="1"/>
  <c r="N265" i="1" s="1"/>
  <c r="P47" i="1"/>
  <c r="O47" i="1"/>
  <c r="K47" i="1"/>
  <c r="L47" i="1" s="1"/>
  <c r="N47" i="1" s="1"/>
  <c r="P95" i="1"/>
  <c r="O95" i="1"/>
  <c r="K95" i="1"/>
  <c r="L95" i="1" s="1"/>
  <c r="N95" i="1" s="1"/>
  <c r="P81" i="1"/>
  <c r="O81" i="1"/>
  <c r="K81" i="1"/>
  <c r="L81" i="1" s="1"/>
  <c r="N81" i="1" s="1"/>
  <c r="P58" i="1"/>
  <c r="O58" i="1"/>
  <c r="K58" i="1"/>
  <c r="L58" i="1" s="1"/>
  <c r="N58" i="1" s="1"/>
  <c r="P57" i="1"/>
  <c r="O57" i="1"/>
  <c r="K57" i="1"/>
  <c r="L57" i="1" s="1"/>
  <c r="N57" i="1" s="1"/>
  <c r="P56" i="1"/>
  <c r="O56" i="1"/>
  <c r="K56" i="1"/>
  <c r="L56" i="1" s="1"/>
  <c r="N56" i="1" s="1"/>
  <c r="P55" i="1"/>
  <c r="O55" i="1"/>
  <c r="K55" i="1"/>
  <c r="L55" i="1" s="1"/>
  <c r="N55" i="1" s="1"/>
  <c r="P46" i="1"/>
  <c r="O46" i="1"/>
  <c r="K46" i="1"/>
  <c r="L46" i="1" s="1"/>
  <c r="N46" i="1" s="1"/>
  <c r="P45" i="1"/>
  <c r="O45" i="1"/>
  <c r="K45" i="1"/>
  <c r="L45" i="1" s="1"/>
  <c r="N45" i="1" s="1"/>
  <c r="P44" i="1"/>
  <c r="O44" i="1"/>
  <c r="K44" i="1"/>
  <c r="L44" i="1" s="1"/>
  <c r="N44" i="1" s="1"/>
  <c r="P43" i="1"/>
  <c r="O43" i="1"/>
  <c r="K43" i="1"/>
  <c r="L43" i="1" s="1"/>
  <c r="N43" i="1" s="1"/>
  <c r="P42" i="1"/>
  <c r="O42" i="1"/>
  <c r="K42" i="1"/>
  <c r="L42" i="1" s="1"/>
  <c r="N42" i="1" s="1"/>
  <c r="P41" i="1"/>
  <c r="O41" i="1"/>
  <c r="K41" i="1"/>
  <c r="L41" i="1" s="1"/>
  <c r="N41" i="1" s="1"/>
  <c r="P40" i="1"/>
  <c r="O40" i="1"/>
  <c r="K40" i="1"/>
  <c r="L40" i="1" s="1"/>
  <c r="N40" i="1" s="1"/>
  <c r="P39" i="1"/>
  <c r="O39" i="1"/>
  <c r="K39" i="1"/>
  <c r="L39" i="1" s="1"/>
  <c r="N39" i="1" s="1"/>
  <c r="P38" i="1"/>
  <c r="O38" i="1"/>
  <c r="K38" i="1"/>
  <c r="L38" i="1" s="1"/>
  <c r="N38" i="1" s="1"/>
  <c r="P37" i="1"/>
  <c r="O37" i="1"/>
  <c r="K37" i="1"/>
  <c r="L37" i="1" s="1"/>
  <c r="N37" i="1" s="1"/>
  <c r="P36" i="1"/>
  <c r="O36" i="1"/>
  <c r="K36" i="1"/>
  <c r="L36" i="1" s="1"/>
  <c r="N36" i="1" s="1"/>
  <c r="P35" i="1"/>
  <c r="O35" i="1"/>
  <c r="K35" i="1"/>
  <c r="L35" i="1" s="1"/>
  <c r="N35" i="1" s="1"/>
  <c r="P34" i="1"/>
  <c r="O34" i="1"/>
  <c r="K34" i="1"/>
  <c r="L34" i="1" s="1"/>
  <c r="N34" i="1" s="1"/>
  <c r="P33" i="1"/>
  <c r="O33" i="1"/>
  <c r="K33" i="1"/>
  <c r="L33" i="1" s="1"/>
  <c r="N33" i="1" s="1"/>
  <c r="P32" i="1"/>
  <c r="O32" i="1"/>
  <c r="K32" i="1"/>
  <c r="L32" i="1" s="1"/>
  <c r="N32" i="1" s="1"/>
  <c r="P31" i="1"/>
  <c r="O31" i="1"/>
  <c r="K31" i="1"/>
  <c r="L31" i="1" s="1"/>
  <c r="N31" i="1" s="1"/>
  <c r="P29" i="1"/>
  <c r="O29" i="1"/>
  <c r="K29" i="1"/>
  <c r="L29" i="1" s="1"/>
  <c r="N29" i="1" s="1"/>
  <c r="P30" i="1"/>
  <c r="O30" i="1"/>
  <c r="K30" i="1"/>
  <c r="L30" i="1" s="1"/>
  <c r="N30" i="1" s="1"/>
  <c r="P28" i="1"/>
  <c r="O28" i="1"/>
  <c r="K28" i="1"/>
  <c r="L28" i="1" s="1"/>
  <c r="N28" i="1" s="1"/>
  <c r="P23" i="1"/>
  <c r="O23" i="1"/>
  <c r="K23" i="1"/>
  <c r="L23" i="1" s="1"/>
  <c r="N23" i="1" s="1"/>
  <c r="P24" i="1"/>
  <c r="O24" i="1"/>
  <c r="K24" i="1"/>
  <c r="L24" i="1" s="1"/>
  <c r="N24" i="1" s="1"/>
  <c r="P22" i="1"/>
  <c r="O22" i="1"/>
  <c r="K22" i="1"/>
  <c r="L22" i="1" s="1"/>
  <c r="N22" i="1" s="1"/>
  <c r="P21" i="1"/>
  <c r="O21" i="1"/>
  <c r="K21" i="1"/>
  <c r="L21" i="1" s="1"/>
  <c r="N21" i="1" s="1"/>
  <c r="P15" i="1"/>
  <c r="O15" i="1"/>
  <c r="K15" i="1"/>
  <c r="L15" i="1" s="1"/>
  <c r="N15" i="1" s="1"/>
  <c r="P14" i="1"/>
  <c r="O14" i="1"/>
  <c r="K14" i="1"/>
  <c r="L14" i="1" s="1"/>
  <c r="N14" i="1" s="1"/>
  <c r="P20" i="1"/>
  <c r="O20" i="1"/>
  <c r="K20" i="1"/>
  <c r="L20" i="1" s="1"/>
  <c r="N20" i="1" s="1"/>
  <c r="P27" i="1"/>
  <c r="O27" i="1"/>
  <c r="K27" i="1"/>
  <c r="L27" i="1" s="1"/>
  <c r="N27" i="1" s="1"/>
  <c r="P18" i="1"/>
  <c r="O18" i="1"/>
  <c r="K18" i="1"/>
  <c r="L18" i="1" s="1"/>
  <c r="N18" i="1" s="1"/>
  <c r="P17" i="1"/>
  <c r="O17" i="1"/>
  <c r="K17" i="1"/>
  <c r="L17" i="1" s="1"/>
  <c r="N17" i="1" s="1"/>
  <c r="P16" i="1"/>
  <c r="O16" i="1"/>
  <c r="K16" i="1"/>
  <c r="L16" i="1" s="1"/>
  <c r="N16" i="1" s="1"/>
  <c r="P13" i="1"/>
  <c r="O13" i="1"/>
  <c r="K13" i="1"/>
  <c r="L13" i="1" s="1"/>
  <c r="N13" i="1" s="1"/>
  <c r="R299" i="1" l="1"/>
  <c r="R220" i="1"/>
  <c r="Q363" i="1"/>
  <c r="R363" i="1" s="1"/>
  <c r="Q206" i="1"/>
  <c r="R206" i="1" s="1"/>
  <c r="Q282" i="1"/>
  <c r="R282" i="1" s="1"/>
  <c r="Q283" i="1"/>
  <c r="R283" i="1" s="1"/>
  <c r="Q284" i="1"/>
  <c r="R284" i="1" s="1"/>
  <c r="Q281" i="1"/>
  <c r="R281" i="1" s="1"/>
  <c r="Q161" i="1"/>
  <c r="R161" i="1" s="1"/>
  <c r="Q328" i="1"/>
  <c r="R328" i="1" s="1"/>
  <c r="Q322" i="1"/>
  <c r="R322" i="1" s="1"/>
  <c r="Q317" i="1"/>
  <c r="R317" i="1" s="1"/>
  <c r="Q295" i="1"/>
  <c r="R295" i="1" s="1"/>
  <c r="Q277" i="1"/>
  <c r="R277" i="1" s="1"/>
  <c r="Q327" i="1"/>
  <c r="R327" i="1" s="1"/>
  <c r="Q324" i="1"/>
  <c r="R324" i="1" s="1"/>
  <c r="Q343" i="1"/>
  <c r="R343" i="1" s="1"/>
  <c r="Q329" i="1"/>
  <c r="R329" i="1" s="1"/>
  <c r="Q340" i="1"/>
  <c r="R340" i="1" s="1"/>
  <c r="Q339" i="1"/>
  <c r="R339" i="1" s="1"/>
  <c r="Q333" i="1"/>
  <c r="R333" i="1" s="1"/>
  <c r="Q103" i="1"/>
  <c r="R103" i="1" s="1"/>
  <c r="Q293" i="1"/>
  <c r="R293" i="1" s="1"/>
  <c r="Q61" i="1"/>
  <c r="R61" i="1" s="1"/>
  <c r="Q318" i="1"/>
  <c r="R318" i="1" s="1"/>
  <c r="Q344" i="1"/>
  <c r="R344" i="1" s="1"/>
  <c r="Q332" i="1"/>
  <c r="R332" i="1" s="1"/>
  <c r="Q331" i="1"/>
  <c r="R331" i="1" s="1"/>
  <c r="Q323" i="1"/>
  <c r="R323" i="1" s="1"/>
  <c r="Q298" i="1"/>
  <c r="R298" i="1" s="1"/>
  <c r="Q337" i="1"/>
  <c r="R337" i="1" s="1"/>
  <c r="Q280" i="1"/>
  <c r="R280" i="1" s="1"/>
  <c r="Q330" i="1"/>
  <c r="R330" i="1" s="1"/>
  <c r="Q249" i="1"/>
  <c r="R249" i="1" s="1"/>
  <c r="Q132" i="1"/>
  <c r="R132" i="1" s="1"/>
  <c r="Q336" i="1"/>
  <c r="R336" i="1" s="1"/>
  <c r="Q243" i="1"/>
  <c r="R243" i="1" s="1"/>
  <c r="Q326" i="1"/>
  <c r="R326" i="1" s="1"/>
  <c r="Q338" i="1"/>
  <c r="R338" i="1" s="1"/>
  <c r="Q335" i="1"/>
  <c r="R335" i="1" s="1"/>
  <c r="Q334" i="1"/>
  <c r="R334" i="1" s="1"/>
  <c r="Q112" i="1"/>
  <c r="R112" i="1" s="1"/>
  <c r="Q223" i="1"/>
  <c r="R223" i="1" s="1"/>
  <c r="Q300" i="1"/>
  <c r="R300" i="1" s="1"/>
  <c r="Q297" i="1"/>
  <c r="R297" i="1" s="1"/>
  <c r="Q296" i="1"/>
  <c r="R296" i="1" s="1"/>
  <c r="Q193" i="1"/>
  <c r="R193" i="1" s="1"/>
  <c r="Q321" i="1"/>
  <c r="R321" i="1" s="1"/>
  <c r="Q320" i="1"/>
  <c r="R320" i="1" s="1"/>
  <c r="Q316" i="1"/>
  <c r="R316" i="1" s="1"/>
  <c r="Q244" i="1"/>
  <c r="R244" i="1" s="1"/>
  <c r="Q325" i="1"/>
  <c r="R325" i="1" s="1"/>
  <c r="Q319" i="1"/>
  <c r="R319" i="1" s="1"/>
  <c r="Q162" i="1"/>
  <c r="R162" i="1" s="1"/>
  <c r="Q312" i="1"/>
  <c r="R312" i="1" s="1"/>
  <c r="Q272" i="1"/>
  <c r="R272" i="1" s="1"/>
  <c r="Q222" i="1"/>
  <c r="R222" i="1" s="1"/>
  <c r="Q219" i="1"/>
  <c r="R219" i="1" s="1"/>
  <c r="Q242" i="1"/>
  <c r="R242" i="1" s="1"/>
  <c r="Q241" i="1"/>
  <c r="R241" i="1" s="1"/>
  <c r="Q240" i="1"/>
  <c r="R240" i="1" s="1"/>
  <c r="Q276" i="1"/>
  <c r="R276" i="1" s="1"/>
  <c r="Q107" i="1"/>
  <c r="R107" i="1" s="1"/>
  <c r="Q314" i="1"/>
  <c r="R314" i="1" s="1"/>
  <c r="Q106" i="1"/>
  <c r="R106" i="1" s="1"/>
  <c r="Q289" i="1"/>
  <c r="R289" i="1" s="1"/>
  <c r="Q279" i="1"/>
  <c r="R279" i="1" s="1"/>
  <c r="Q111" i="1"/>
  <c r="R111" i="1" s="1"/>
  <c r="Q302" i="1"/>
  <c r="R302" i="1" s="1"/>
  <c r="Q205" i="1"/>
  <c r="R205" i="1" s="1"/>
  <c r="Q202" i="1"/>
  <c r="R202" i="1" s="1"/>
  <c r="Q200" i="1"/>
  <c r="R200" i="1" s="1"/>
  <c r="Q160" i="1"/>
  <c r="R160" i="1" s="1"/>
  <c r="Q131" i="1"/>
  <c r="R131" i="1" s="1"/>
  <c r="Q306" i="1"/>
  <c r="R306" i="1" s="1"/>
  <c r="Q305" i="1"/>
  <c r="R305" i="1" s="1"/>
  <c r="Q304" i="1"/>
  <c r="R304" i="1" s="1"/>
  <c r="Q292" i="1"/>
  <c r="R292" i="1" s="1"/>
  <c r="Q109" i="1"/>
  <c r="R109" i="1" s="1"/>
  <c r="Q108" i="1"/>
  <c r="R108" i="1" s="1"/>
  <c r="Q301" i="1"/>
  <c r="R301" i="1" s="1"/>
  <c r="Q291" i="1"/>
  <c r="R291" i="1" s="1"/>
  <c r="Q79" i="1"/>
  <c r="R79" i="1" s="1"/>
  <c r="Q285" i="1"/>
  <c r="R285" i="1" s="1"/>
  <c r="Q311" i="1"/>
  <c r="R311" i="1" s="1"/>
  <c r="Q308" i="1"/>
  <c r="R308" i="1" s="1"/>
  <c r="Q221" i="1"/>
  <c r="R221" i="1" s="1"/>
  <c r="Q210" i="1"/>
  <c r="R210" i="1" s="1"/>
  <c r="Q288" i="1"/>
  <c r="R288" i="1" s="1"/>
  <c r="Q278" i="1"/>
  <c r="R278" i="1" s="1"/>
  <c r="Q60" i="1"/>
  <c r="R60" i="1" s="1"/>
  <c r="Q315" i="1"/>
  <c r="R315" i="1" s="1"/>
  <c r="Q307" i="1"/>
  <c r="R307" i="1" s="1"/>
  <c r="Q209" i="1"/>
  <c r="R209" i="1" s="1"/>
  <c r="Q290" i="1"/>
  <c r="R290" i="1" s="1"/>
  <c r="Q287" i="1"/>
  <c r="R287" i="1" s="1"/>
  <c r="Q275" i="1"/>
  <c r="R275" i="1" s="1"/>
  <c r="Q274" i="1"/>
  <c r="R274" i="1" s="1"/>
  <c r="Q271" i="1"/>
  <c r="R271" i="1" s="1"/>
  <c r="Q110" i="1"/>
  <c r="R110" i="1" s="1"/>
  <c r="Q313" i="1"/>
  <c r="R313" i="1" s="1"/>
  <c r="Q303" i="1"/>
  <c r="R303" i="1" s="1"/>
  <c r="Q239" i="1"/>
  <c r="R239" i="1" s="1"/>
  <c r="Q294" i="1"/>
  <c r="R294" i="1" s="1"/>
  <c r="Q286" i="1"/>
  <c r="R286" i="1" s="1"/>
  <c r="Q226" i="1"/>
  <c r="R226" i="1" s="1"/>
  <c r="Q153" i="1"/>
  <c r="R153" i="1" s="1"/>
  <c r="Q155" i="1"/>
  <c r="R155" i="1" s="1"/>
  <c r="Q156" i="1"/>
  <c r="R156" i="1" s="1"/>
  <c r="Q154" i="1"/>
  <c r="R154" i="1" s="1"/>
  <c r="Q19" i="1"/>
  <c r="R19" i="1" s="1"/>
  <c r="Q150" i="1"/>
  <c r="R150" i="1" s="1"/>
  <c r="Q151" i="1"/>
  <c r="R151" i="1" s="1"/>
  <c r="Q152" i="1"/>
  <c r="R152" i="1" s="1"/>
  <c r="Q157" i="1"/>
  <c r="R157" i="1" s="1"/>
  <c r="Q254" i="1"/>
  <c r="R254" i="1" s="1"/>
  <c r="Q208" i="1"/>
  <c r="R208" i="1" s="1"/>
  <c r="Q195" i="1"/>
  <c r="R195" i="1" s="1"/>
  <c r="Q196" i="1"/>
  <c r="R196" i="1" s="1"/>
  <c r="Q348" i="1"/>
  <c r="R348" i="1" s="1"/>
  <c r="Q121" i="1"/>
  <c r="R121" i="1" s="1"/>
  <c r="Q186" i="1"/>
  <c r="R186" i="1" s="1"/>
  <c r="Q36" i="1"/>
  <c r="R36" i="1" s="1"/>
  <c r="Q136" i="1"/>
  <c r="R136" i="1" s="1"/>
  <c r="Q138" i="1"/>
  <c r="R138" i="1" s="1"/>
  <c r="Q123" i="1"/>
  <c r="R123" i="1" s="1"/>
  <c r="Q17" i="1"/>
  <c r="R17" i="1" s="1"/>
  <c r="Q76" i="1"/>
  <c r="R76" i="1" s="1"/>
  <c r="Q159" i="1"/>
  <c r="R159" i="1" s="1"/>
  <c r="Q165" i="1"/>
  <c r="R165" i="1" s="1"/>
  <c r="Q252" i="1"/>
  <c r="R252" i="1" s="1"/>
  <c r="Q351" i="1"/>
  <c r="R351" i="1" s="1"/>
  <c r="Q28" i="1"/>
  <c r="R28" i="1" s="1"/>
  <c r="Q55" i="1"/>
  <c r="R55" i="1" s="1"/>
  <c r="Q62" i="1"/>
  <c r="R62" i="1" s="1"/>
  <c r="Q64" i="1"/>
  <c r="R64" i="1" s="1"/>
  <c r="Q273" i="1"/>
  <c r="R273" i="1" s="1"/>
  <c r="Q127" i="1"/>
  <c r="R127" i="1" s="1"/>
  <c r="Q130" i="1"/>
  <c r="R130" i="1" s="1"/>
  <c r="Q235" i="1"/>
  <c r="R235" i="1" s="1"/>
  <c r="Q238" i="1"/>
  <c r="R238" i="1" s="1"/>
  <c r="Q309" i="1"/>
  <c r="R309" i="1" s="1"/>
  <c r="Q15" i="1"/>
  <c r="R15" i="1" s="1"/>
  <c r="Q29" i="1"/>
  <c r="R29" i="1" s="1"/>
  <c r="Q33" i="1"/>
  <c r="R33" i="1" s="1"/>
  <c r="Q41" i="1"/>
  <c r="R41" i="1" s="1"/>
  <c r="Q95" i="1"/>
  <c r="R95" i="1" s="1"/>
  <c r="Q266" i="1"/>
  <c r="R266" i="1" s="1"/>
  <c r="Q143" i="1"/>
  <c r="R143" i="1" s="1"/>
  <c r="Q48" i="1"/>
  <c r="R48" i="1" s="1"/>
  <c r="Q70" i="1"/>
  <c r="R70" i="1" s="1"/>
  <c r="Q73" i="1"/>
  <c r="R73" i="1" s="1"/>
  <c r="Q97" i="1"/>
  <c r="R97" i="1" s="1"/>
  <c r="Q99" i="1"/>
  <c r="R99" i="1" s="1"/>
  <c r="Q116" i="1"/>
  <c r="R116" i="1" s="1"/>
  <c r="Q119" i="1"/>
  <c r="R119" i="1" s="1"/>
  <c r="Q146" i="1"/>
  <c r="R146" i="1" s="1"/>
  <c r="Q149" i="1"/>
  <c r="R149" i="1" s="1"/>
  <c r="Q69" i="1"/>
  <c r="R69" i="1" s="1"/>
  <c r="Q83" i="1"/>
  <c r="R83" i="1" s="1"/>
  <c r="Q178" i="1"/>
  <c r="R178" i="1" s="1"/>
  <c r="Q194" i="1"/>
  <c r="R194" i="1" s="1"/>
  <c r="Q197" i="1"/>
  <c r="R197" i="1" s="1"/>
  <c r="Q217" i="1"/>
  <c r="R217" i="1" s="1"/>
  <c r="Q228" i="1"/>
  <c r="R228" i="1" s="1"/>
  <c r="Q247" i="1"/>
  <c r="R247" i="1" s="1"/>
  <c r="Q257" i="1"/>
  <c r="R257" i="1" s="1"/>
  <c r="Q260" i="1"/>
  <c r="R260" i="1" s="1"/>
  <c r="Q341" i="1"/>
  <c r="R341" i="1" s="1"/>
  <c r="Q356" i="1"/>
  <c r="R356" i="1" s="1"/>
  <c r="Q359" i="1"/>
  <c r="R359" i="1" s="1"/>
  <c r="Q18" i="1"/>
  <c r="R18" i="1" s="1"/>
  <c r="Q14" i="1"/>
  <c r="R14" i="1" s="1"/>
  <c r="Q21" i="1"/>
  <c r="R21" i="1" s="1"/>
  <c r="Q23" i="1"/>
  <c r="R23" i="1" s="1"/>
  <c r="Q30" i="1"/>
  <c r="R30" i="1" s="1"/>
  <c r="Q37" i="1"/>
  <c r="R37" i="1" s="1"/>
  <c r="Q40" i="1"/>
  <c r="R40" i="1" s="1"/>
  <c r="Q44" i="1"/>
  <c r="R44" i="1" s="1"/>
  <c r="Q56" i="1"/>
  <c r="R56" i="1" s="1"/>
  <c r="Q81" i="1"/>
  <c r="R81" i="1" s="1"/>
  <c r="Q135" i="1"/>
  <c r="R135" i="1" s="1"/>
  <c r="Q139" i="1"/>
  <c r="R139" i="1" s="1"/>
  <c r="Q142" i="1"/>
  <c r="R142" i="1" s="1"/>
  <c r="Q49" i="1"/>
  <c r="R49" i="1" s="1"/>
  <c r="Q51" i="1"/>
  <c r="R51" i="1" s="1"/>
  <c r="Q54" i="1"/>
  <c r="R54" i="1" s="1"/>
  <c r="Q65" i="1"/>
  <c r="R65" i="1" s="1"/>
  <c r="Q68" i="1"/>
  <c r="R68" i="1" s="1"/>
  <c r="Q75" i="1"/>
  <c r="R75" i="1" s="1"/>
  <c r="Q26" i="1"/>
  <c r="R26" i="1" s="1"/>
  <c r="Q248" i="1"/>
  <c r="R248" i="1" s="1"/>
  <c r="Q100" i="1"/>
  <c r="R100" i="1" s="1"/>
  <c r="Q104" i="1"/>
  <c r="R104" i="1" s="1"/>
  <c r="Q105" i="1"/>
  <c r="R105" i="1" s="1"/>
  <c r="Q115" i="1"/>
  <c r="R115" i="1" s="1"/>
  <c r="Q120" i="1"/>
  <c r="R120" i="1" s="1"/>
  <c r="Q126" i="1"/>
  <c r="R126" i="1" s="1"/>
  <c r="Q133" i="1"/>
  <c r="R133" i="1" s="1"/>
  <c r="Q268" i="1"/>
  <c r="R268" i="1" s="1"/>
  <c r="Q158" i="1"/>
  <c r="R158" i="1" s="1"/>
  <c r="Q167" i="1"/>
  <c r="R167" i="1" s="1"/>
  <c r="Q171" i="1"/>
  <c r="R171" i="1" s="1"/>
  <c r="Q82" i="1"/>
  <c r="R82" i="1" s="1"/>
  <c r="Q179" i="1"/>
  <c r="R179" i="1" s="1"/>
  <c r="Q182" i="1"/>
  <c r="R182" i="1" s="1"/>
  <c r="Q187" i="1"/>
  <c r="R187" i="1" s="1"/>
  <c r="Q192" i="1"/>
  <c r="R192" i="1" s="1"/>
  <c r="Q198" i="1"/>
  <c r="R198" i="1" s="1"/>
  <c r="Q204" i="1"/>
  <c r="R204" i="1" s="1"/>
  <c r="Q213" i="1"/>
  <c r="R213" i="1" s="1"/>
  <c r="Q216" i="1"/>
  <c r="R216" i="1" s="1"/>
  <c r="Q229" i="1"/>
  <c r="R229" i="1" s="1"/>
  <c r="Q232" i="1"/>
  <c r="R232" i="1" s="1"/>
  <c r="Q245" i="1"/>
  <c r="R245" i="1" s="1"/>
  <c r="Q250" i="1"/>
  <c r="R250" i="1" s="1"/>
  <c r="Q251" i="1"/>
  <c r="R251" i="1" s="1"/>
  <c r="Q256" i="1"/>
  <c r="R256" i="1" s="1"/>
  <c r="Q261" i="1"/>
  <c r="R261" i="1" s="1"/>
  <c r="Q264" i="1"/>
  <c r="R264" i="1" s="1"/>
  <c r="Q166" i="1"/>
  <c r="R166" i="1" s="1"/>
  <c r="Q342" i="1"/>
  <c r="R342" i="1" s="1"/>
  <c r="Q347" i="1"/>
  <c r="R347" i="1" s="1"/>
  <c r="Q352" i="1"/>
  <c r="R352" i="1" s="1"/>
  <c r="Q360" i="1"/>
  <c r="R360" i="1" s="1"/>
  <c r="Q13" i="1"/>
  <c r="R13" i="1" s="1"/>
  <c r="Q16" i="1"/>
  <c r="R16" i="1" s="1"/>
  <c r="Q27" i="1"/>
  <c r="R27" i="1" s="1"/>
  <c r="Q20" i="1"/>
  <c r="R20" i="1" s="1"/>
  <c r="Q22" i="1"/>
  <c r="R22" i="1" s="1"/>
  <c r="Q24" i="1"/>
  <c r="R24" i="1" s="1"/>
  <c r="Q31" i="1"/>
  <c r="R31" i="1" s="1"/>
  <c r="Q32" i="1"/>
  <c r="R32" i="1" s="1"/>
  <c r="Q34" i="1"/>
  <c r="R34" i="1" s="1"/>
  <c r="Q35" i="1"/>
  <c r="R35" i="1" s="1"/>
  <c r="Q38" i="1"/>
  <c r="R38" i="1" s="1"/>
  <c r="Q39" i="1"/>
  <c r="R39" i="1" s="1"/>
  <c r="Q42" i="1"/>
  <c r="R42" i="1" s="1"/>
  <c r="Q43" i="1"/>
  <c r="R43" i="1" s="1"/>
  <c r="Q45" i="1"/>
  <c r="R45" i="1" s="1"/>
  <c r="Q46" i="1"/>
  <c r="R46" i="1" s="1"/>
  <c r="Q57" i="1"/>
  <c r="R57" i="1" s="1"/>
  <c r="Q58" i="1"/>
  <c r="R58" i="1" s="1"/>
  <c r="Q47" i="1"/>
  <c r="R47" i="1" s="1"/>
  <c r="Q265" i="1"/>
  <c r="R265" i="1" s="1"/>
  <c r="Q137" i="1"/>
  <c r="R137" i="1" s="1"/>
  <c r="Q140" i="1"/>
  <c r="R140" i="1" s="1"/>
  <c r="Q141" i="1"/>
  <c r="R141" i="1" s="1"/>
  <c r="Q144" i="1"/>
  <c r="R144" i="1" s="1"/>
  <c r="Q145" i="1"/>
  <c r="R145" i="1" s="1"/>
  <c r="Q50" i="1"/>
  <c r="R50" i="1" s="1"/>
  <c r="Q52" i="1"/>
  <c r="R52" i="1" s="1"/>
  <c r="Q53" i="1"/>
  <c r="R53" i="1" s="1"/>
  <c r="Q63" i="1"/>
  <c r="R63" i="1" s="1"/>
  <c r="Q66" i="1"/>
  <c r="R66" i="1" s="1"/>
  <c r="Q67" i="1"/>
  <c r="R67" i="1" s="1"/>
  <c r="Q71" i="1"/>
  <c r="R71" i="1" s="1"/>
  <c r="Q72" i="1"/>
  <c r="R72" i="1" s="1"/>
  <c r="Q74" i="1"/>
  <c r="R74" i="1" s="1"/>
  <c r="Q80" i="1"/>
  <c r="R80" i="1" s="1"/>
  <c r="Q85" i="1"/>
  <c r="R85" i="1" s="1"/>
  <c r="Q175" i="1"/>
  <c r="R175" i="1" s="1"/>
  <c r="Q87" i="1"/>
  <c r="R87" i="1" s="1"/>
  <c r="Q88" i="1"/>
  <c r="R88" i="1" s="1"/>
  <c r="Q90" i="1"/>
  <c r="R90" i="1" s="1"/>
  <c r="Q92" i="1"/>
  <c r="R92" i="1" s="1"/>
  <c r="Q183" i="1"/>
  <c r="R183" i="1" s="1"/>
  <c r="Q185" i="1"/>
  <c r="R185" i="1" s="1"/>
  <c r="Q190" i="1"/>
  <c r="R190" i="1" s="1"/>
  <c r="Q218" i="1"/>
  <c r="R218" i="1" s="1"/>
  <c r="Q233" i="1"/>
  <c r="R233" i="1" s="1"/>
  <c r="Q25" i="1"/>
  <c r="R25" i="1" s="1"/>
  <c r="Q98" i="1"/>
  <c r="R98" i="1" s="1"/>
  <c r="Q101" i="1"/>
  <c r="R101" i="1" s="1"/>
  <c r="Q102" i="1"/>
  <c r="R102" i="1" s="1"/>
  <c r="Q122" i="1"/>
  <c r="R122" i="1" s="1"/>
  <c r="Q113" i="1"/>
  <c r="R113" i="1" s="1"/>
  <c r="Q114" i="1"/>
  <c r="R114" i="1" s="1"/>
  <c r="Q117" i="1"/>
  <c r="R117" i="1" s="1"/>
  <c r="Q118" i="1"/>
  <c r="R118" i="1" s="1"/>
  <c r="Q124" i="1"/>
  <c r="R124" i="1" s="1"/>
  <c r="Q125" i="1"/>
  <c r="R125" i="1" s="1"/>
  <c r="Q128" i="1"/>
  <c r="R128" i="1" s="1"/>
  <c r="Q129" i="1"/>
  <c r="R129" i="1" s="1"/>
  <c r="Q134" i="1"/>
  <c r="R134" i="1" s="1"/>
  <c r="Q267" i="1"/>
  <c r="R267" i="1" s="1"/>
  <c r="Q147" i="1"/>
  <c r="R147" i="1" s="1"/>
  <c r="Q148" i="1"/>
  <c r="R148" i="1" s="1"/>
  <c r="Q269" i="1"/>
  <c r="R269" i="1" s="1"/>
  <c r="Q270" i="1"/>
  <c r="R270" i="1" s="1"/>
  <c r="Q163" i="1"/>
  <c r="R163" i="1" s="1"/>
  <c r="Q164" i="1"/>
  <c r="R164" i="1" s="1"/>
  <c r="Q168" i="1"/>
  <c r="R168" i="1" s="1"/>
  <c r="Q169" i="1"/>
  <c r="R169" i="1" s="1"/>
  <c r="Q173" i="1"/>
  <c r="R173" i="1" s="1"/>
  <c r="Q59" i="1"/>
  <c r="R59" i="1" s="1"/>
  <c r="Q78" i="1"/>
  <c r="R78" i="1" s="1"/>
  <c r="Q176" i="1"/>
  <c r="R176" i="1" s="1"/>
  <c r="Q177" i="1"/>
  <c r="R177" i="1" s="1"/>
  <c r="Q180" i="1"/>
  <c r="R180" i="1" s="1"/>
  <c r="Q181" i="1"/>
  <c r="R181" i="1" s="1"/>
  <c r="Q201" i="1"/>
  <c r="R201" i="1" s="1"/>
  <c r="Q93" i="1"/>
  <c r="R93" i="1" s="1"/>
  <c r="Q188" i="1"/>
  <c r="R188" i="1" s="1"/>
  <c r="Q191" i="1"/>
  <c r="R191" i="1" s="1"/>
  <c r="Q199" i="1"/>
  <c r="R199" i="1" s="1"/>
  <c r="Q203" i="1"/>
  <c r="R203" i="1" s="1"/>
  <c r="Q211" i="1"/>
  <c r="R211" i="1" s="1"/>
  <c r="Q212" i="1"/>
  <c r="R212" i="1" s="1"/>
  <c r="Q214" i="1"/>
  <c r="R214" i="1" s="1"/>
  <c r="Q215" i="1"/>
  <c r="R215" i="1" s="1"/>
  <c r="Q224" i="1"/>
  <c r="R224" i="1" s="1"/>
  <c r="Q227" i="1"/>
  <c r="R227" i="1" s="1"/>
  <c r="Q230" i="1"/>
  <c r="R230" i="1" s="1"/>
  <c r="Q231" i="1"/>
  <c r="R231" i="1" s="1"/>
  <c r="Q236" i="1"/>
  <c r="R236" i="1" s="1"/>
  <c r="Q237" i="1"/>
  <c r="R237" i="1" s="1"/>
  <c r="Q172" i="1"/>
  <c r="R172" i="1" s="1"/>
  <c r="Q246" i="1"/>
  <c r="R246" i="1" s="1"/>
  <c r="Q96" i="1"/>
  <c r="R96" i="1" s="1"/>
  <c r="Q253" i="1"/>
  <c r="R253" i="1" s="1"/>
  <c r="Q255" i="1"/>
  <c r="R255" i="1" s="1"/>
  <c r="Q258" i="1"/>
  <c r="R258" i="1" s="1"/>
  <c r="Q259" i="1"/>
  <c r="R259" i="1" s="1"/>
  <c r="Q262" i="1"/>
  <c r="R262" i="1" s="1"/>
  <c r="Q263" i="1"/>
  <c r="R263" i="1" s="1"/>
  <c r="Q310" i="1"/>
  <c r="R310" i="1" s="1"/>
  <c r="Q170" i="1"/>
  <c r="R170" i="1" s="1"/>
  <c r="Q345" i="1"/>
  <c r="R345" i="1" s="1"/>
  <c r="Q346" i="1"/>
  <c r="R346" i="1" s="1"/>
  <c r="Q349" i="1"/>
  <c r="R349" i="1" s="1"/>
  <c r="Q350" i="1"/>
  <c r="R350" i="1" s="1"/>
  <c r="Q353" i="1"/>
  <c r="R353" i="1" s="1"/>
  <c r="Q354" i="1"/>
  <c r="R354" i="1" s="1"/>
  <c r="Q357" i="1"/>
  <c r="R357" i="1" s="1"/>
  <c r="Q358" i="1"/>
  <c r="R358" i="1" s="1"/>
  <c r="Q361" i="1"/>
  <c r="R361" i="1" s="1"/>
  <c r="Q362" i="1"/>
  <c r="R362" i="1" s="1"/>
  <c r="Q77" i="1"/>
  <c r="R77" i="1" s="1"/>
  <c r="Q84" i="1"/>
  <c r="R84" i="1" s="1"/>
  <c r="Q174" i="1"/>
  <c r="R174" i="1" s="1"/>
  <c r="Q86" i="1"/>
  <c r="R86" i="1" s="1"/>
  <c r="Q89" i="1"/>
  <c r="R89" i="1" s="1"/>
  <c r="Q91" i="1"/>
  <c r="R91" i="1" s="1"/>
  <c r="Q94" i="1"/>
  <c r="R94" i="1" s="1"/>
  <c r="Q184" i="1"/>
  <c r="R184" i="1" s="1"/>
  <c r="Q189" i="1"/>
  <c r="R189" i="1" s="1"/>
  <c r="Q207" i="1"/>
  <c r="R207" i="1" s="1"/>
  <c r="Q225" i="1"/>
  <c r="R225" i="1" s="1"/>
  <c r="Q234" i="1"/>
  <c r="R234" i="1" s="1"/>
  <c r="Q355" i="1"/>
  <c r="R355" i="1" s="1"/>
  <c r="O364" i="1" l="1"/>
  <c r="P364" i="1" l="1"/>
  <c r="Q364" i="1" s="1"/>
  <c r="K364" i="1"/>
  <c r="R364" i="1" l="1"/>
  <c r="L364" i="1"/>
  <c r="N364" i="1" s="1"/>
  <c r="R8" i="1" l="1"/>
  <c r="R6" i="1"/>
  <c r="R9" i="1"/>
  <c r="R7" i="1"/>
  <c r="R5" i="1"/>
</calcChain>
</file>

<file path=xl/sharedStrings.xml><?xml version="1.0" encoding="utf-8"?>
<sst xmlns="http://schemas.openxmlformats.org/spreadsheetml/2006/main" count="2151" uniqueCount="1009">
  <si>
    <t>NO</t>
  </si>
  <si>
    <t>BÖLÜM</t>
  </si>
  <si>
    <t>FAALİYET</t>
  </si>
  <si>
    <t>TEHLİKE</t>
  </si>
  <si>
    <t>MEVCUT ÖNLEM</t>
  </si>
  <si>
    <t>RİSK</t>
  </si>
  <si>
    <t>ETKİLENEN KİŞİLER</t>
  </si>
  <si>
    <t>OLASILIK</t>
  </si>
  <si>
    <t>ŞİDDET</t>
  </si>
  <si>
    <t>RİSK SKORU</t>
  </si>
  <si>
    <t>ÖNCELİK DERECESİ</t>
  </si>
  <si>
    <t>ALINACAK ÖNLEMLER</t>
  </si>
  <si>
    <t>SORUMLULAR-TERMİN-PERİYOT</t>
  </si>
  <si>
    <t xml:space="preserve">OLASILIK </t>
  </si>
  <si>
    <t>İYİLEŞME %</t>
  </si>
  <si>
    <t>PLANLANAN AKSİYON DEĞERLENDİRME</t>
  </si>
  <si>
    <t>İŞVEREN VEYA TEMSİLCİSİ</t>
  </si>
  <si>
    <t>İSG UZMANI</t>
  </si>
  <si>
    <t>İŞYERİ HEKİMİ</t>
  </si>
  <si>
    <t>RİSK DEĞERLENDİRME EKİBİ</t>
  </si>
  <si>
    <t>TEHLİKE SINIFI</t>
  </si>
  <si>
    <t>GEÇERLİLİK</t>
  </si>
  <si>
    <t>ÖNCELİK DERECELERİ</t>
  </si>
  <si>
    <t>1. DERECE RİSK</t>
  </si>
  <si>
    <t>2. DERECE RİSK</t>
  </si>
  <si>
    <t>3. DERECE RİSK</t>
  </si>
  <si>
    <t>4. DERECE RİSK</t>
  </si>
  <si>
    <t>5. DERECE RİSK</t>
  </si>
  <si>
    <t>ACİL  DURUM</t>
  </si>
  <si>
    <t>AYDINLATMA</t>
  </si>
  <si>
    <t>MERDİVENLER</t>
  </si>
  <si>
    <t>SAĞLIK</t>
  </si>
  <si>
    <t>KİŞİSEL KORUYUCU DONANIM</t>
  </si>
  <si>
    <t>EĞİTİM VE İDARE</t>
  </si>
  <si>
    <t>BASINÇLI KAPLAR</t>
  </si>
  <si>
    <t>YÖNETİM</t>
  </si>
  <si>
    <t>YANGIN</t>
  </si>
  <si>
    <t>İLK YARDIM</t>
  </si>
  <si>
    <t>GENEL</t>
  </si>
  <si>
    <t>SAĞLIK KONTROLLERİ</t>
  </si>
  <si>
    <t>TİTREŞİM</t>
  </si>
  <si>
    <t>PSİKOSOSYAL ETMENLER</t>
  </si>
  <si>
    <t>TÜP</t>
  </si>
  <si>
    <t>SEYYAR MERDİVENLER</t>
  </si>
  <si>
    <t>TOZ</t>
  </si>
  <si>
    <t>GÜRÜLTÜ</t>
  </si>
  <si>
    <t>KOMPRESÖR</t>
  </si>
  <si>
    <t>Yangına müdahale edilememesi</t>
  </si>
  <si>
    <t>Yangınla mücadele ekipmanlarının uygun vaziyette bulunmaması</t>
  </si>
  <si>
    <t>Yangınla mücadele ekipmanlarının çalışır durumda olmaması</t>
  </si>
  <si>
    <t>Eğitim yetersizliği</t>
  </si>
  <si>
    <t>Yangın söndürme cihazı önüne malzeme konulması</t>
  </si>
  <si>
    <t>ilk yardım dolabının olmaması</t>
  </si>
  <si>
    <t>ilk yardım bilgisine sahip personel olmaması</t>
  </si>
  <si>
    <t>Acil durumlarda aranacak numaraların listesinin işletmede olmaması</t>
  </si>
  <si>
    <t>Acil durum planının hazırlanmamış olması</t>
  </si>
  <si>
    <t>Acil çıkış kapılarının belirlenmemiş veya uygunsuz olması</t>
  </si>
  <si>
    <t>Acil durum uyarı işaretlerinin olmaması</t>
  </si>
  <si>
    <t>Acil durum ekiplerinin belirlenmemesi</t>
  </si>
  <si>
    <t>Acil durum tatbikatlarının yapılmaması</t>
  </si>
  <si>
    <t>Aydınlatmanın uygunsuz olması</t>
  </si>
  <si>
    <t>Çalışma alanına düşen gölgeler</t>
  </si>
  <si>
    <t>Sürekli aydınlatmanın sağlanamaması</t>
  </si>
  <si>
    <t>Merdivenlerin uygunsuzluğu</t>
  </si>
  <si>
    <t>Merdivenlerde kaymayı engelleyici bant olmaması</t>
  </si>
  <si>
    <t>Şiddetli rüzgar</t>
  </si>
  <si>
    <t>Titreşim yapan aletlerle çalışma</t>
  </si>
  <si>
    <t>Rol belirsizliği</t>
  </si>
  <si>
    <t>Müşteri ziyaretçiler tarafından gelecek olumsuz tepkiler ve diğer pisko sosyal etmenler</t>
  </si>
  <si>
    <t>Çevre ve ekipmanın yetersiz veya olumsuz etkileri</t>
  </si>
  <si>
    <t>Çalışanların işyeri hakkındaki kararlarda görüşlerinin alınmaması</t>
  </si>
  <si>
    <t>Uygun olmayan kişisel koruyucu kullanılması</t>
  </si>
  <si>
    <t>Çalışma alanında KKD kullanımı ile ilgili uyarı levhası olmaması</t>
  </si>
  <si>
    <t>Kişisel koruyucu donanımların eksik bakımı veya eski donanımların kullanılması.</t>
  </si>
  <si>
    <t>Kişisel koruyucu donanım kullanılmaması</t>
  </si>
  <si>
    <t>Çalışanların özlük dosyaları olmaması</t>
  </si>
  <si>
    <t>İş yeri iç yönergesi olmaması</t>
  </si>
  <si>
    <t>Yapılan tüm işler hakkında çalışma talimatlarının olmaması</t>
  </si>
  <si>
    <t>Gerekli iş sağlığı ve güvenliği eğitimlerinin alınmamış olması</t>
  </si>
  <si>
    <t>İşletme ve proses ile ilgili bilgilendirmenin yapılmaması</t>
  </si>
  <si>
    <t>Kullanılan ekipman yapılan iş durumu ve özel durumlar</t>
  </si>
  <si>
    <t>Gerekli olan personeller için mesleki eğitimlerinin olmaması</t>
  </si>
  <si>
    <t>Tüplerin hortumlarının sızdırmazlığının kontrol edilmemesi</t>
  </si>
  <si>
    <t>Seyyar merdivenler kullanımı</t>
  </si>
  <si>
    <t>Çalışanlar</t>
  </si>
  <si>
    <t>Ortamın tozunun çalışanları etkilemesi</t>
  </si>
  <si>
    <t>Ortam Gürültüsünün yüksek olması sebebi ile işitme kaybı</t>
  </si>
  <si>
    <t>Çalışanların görev tanımlarının yapılmaması ya da ilave görev verilmesi</t>
  </si>
  <si>
    <t>Risk Analizinin yapılmaması ve tehlikelerin önceden tespit edilip önlem alınmaması sebebiyle iş kazası yaşanması</t>
  </si>
  <si>
    <t>Risk Analizinin çalışanlara okutulup anlatılmaması nedeniyle çalışanların karşı karşıya kaldıkları riskleri bilmemeleri sebebiyle iş kazası geçirmeleri</t>
  </si>
  <si>
    <t>Misafirlerin ziyaretleri esnasında işletme içerisine izinsiz girmeleri durumunda iş kazası yaşamaları</t>
  </si>
  <si>
    <t>Ziyaretçilerin KKD larını kullanmadan işletme içerisine girmeleri</t>
  </si>
  <si>
    <t>Çalışanların sahada tespit ettikleri tehlikeleri vb durumları üst yönetime iletecekleri kayıtlı bir sistemin olmaması durumunda ortamdaki tehlikelere zamanında müdahale edilememesi ve çalışanların etkilenmesi</t>
  </si>
  <si>
    <t>Matkap ucunun kırılması</t>
  </si>
  <si>
    <t>Yangın</t>
  </si>
  <si>
    <t>Gürültü</t>
  </si>
  <si>
    <t>Uygun bölümde bulunmaması</t>
  </si>
  <si>
    <t>Manevracı bulundurulmaması</t>
  </si>
  <si>
    <t>Yaralanma, Ölüm</t>
  </si>
  <si>
    <t>Yanma, yanıklar,işyerinde oluşacak maddi hassarlar</t>
  </si>
  <si>
    <t>Yangına geç müdahale, hasar artışı, yanma</t>
  </si>
  <si>
    <t>Bilgisizlik sonucu yaşanabilecek kazalar</t>
  </si>
  <si>
    <t>Muhtemel olumsuzlukların şiddetinin artması</t>
  </si>
  <si>
    <t>Yaralanma , panik, kaçış veya müdahalede gecikme</t>
  </si>
  <si>
    <t>Acil çıkışlarda karışıklık veya çıkış kapılarında yığılma</t>
  </si>
  <si>
    <t>Acil durumlarda panik</t>
  </si>
  <si>
    <t>Görme bozuklukları, kaza</t>
  </si>
  <si>
    <t>Kaza, yaralanma</t>
  </si>
  <si>
    <t>Düşme, yaralanma</t>
  </si>
  <si>
    <t>Merdivenden düşme</t>
  </si>
  <si>
    <t>İşin yapılmasından doğacak rahatsızlıklar</t>
  </si>
  <si>
    <t>Meslek hastalığı</t>
  </si>
  <si>
    <t>Mutsuzluk, konsantrasyon eksikliği</t>
  </si>
  <si>
    <t>Çalışanların maruz kalacakları olumsuz davranışlar</t>
  </si>
  <si>
    <t>Mutsuzluk, konsantrasyon eksikliği, isteksizlik</t>
  </si>
  <si>
    <t>Çalışanların yaptıkları işe uygun kişisel koruyucu donanım kullanmamasından dolayı doğacak olan muhtemel kazalar</t>
  </si>
  <si>
    <t>Yaralanma,kaza</t>
  </si>
  <si>
    <t>Kişisel koruyucu donanım kullanmamasından dolayı doğacak olan muhtemel kazalar</t>
  </si>
  <si>
    <t>Çalışanların bilgilerinin, meslek hastalıklarının,iş kazalarının kayıtlarının tutulamaması, acil durumlarda evraklarına ulaşılamaması vb.</t>
  </si>
  <si>
    <t>Çalışanların işyeri tehlikeleri hakkında bilgilendirilememesi, ortam karmaşası vb.</t>
  </si>
  <si>
    <t>Bilgisizlik sebebiyle yaşanacak kazalar</t>
  </si>
  <si>
    <t>Yaralanma ,uzuv kaybı, ölüm</t>
  </si>
  <si>
    <t>Seyyar merdivenlerin güvensiz kullanımından kaynaklanan kazalar</t>
  </si>
  <si>
    <t>Motivasyon düşüklüğü, isteksiz ve dalgın çalışma sonucu yaşanacak kazalar</t>
  </si>
  <si>
    <t>Ölüm,yaralanma</t>
  </si>
  <si>
    <t>Aracın işçilere çarpması / kaza yapması</t>
  </si>
  <si>
    <t>Zehirlenme</t>
  </si>
  <si>
    <t>Mevcut değil</t>
  </si>
  <si>
    <t>Eğitim eksik</t>
  </si>
  <si>
    <t>Risk analizi yapıldı</t>
  </si>
  <si>
    <t>Çalışanlar ve ziyaretçiler</t>
  </si>
  <si>
    <t xml:space="preserve">Çalışanlar </t>
  </si>
  <si>
    <t>Ziyaretçiler</t>
  </si>
  <si>
    <t>Her bir bölümlendirilmiş alan için uygun tipte, büyüklükte ve sayıda yangın söndürücü cihaz temin edilmeli.</t>
  </si>
  <si>
    <t>1. Yangın söndürücüler yerden en fazla 90 cm yükseklikte kolay alına bilecek şekilde konulmalıdır. 2. Yangın söndürücü güvenlik ve sağlık işaretleri yönetmeliğine uygun bir şekilde işaret levhalarıyla yeri belirtilmelidir.</t>
  </si>
  <si>
    <t>Yangın söndürücüler 6 ayda bir kez periyodik, 5 yılda bir basınçlı kap periyodik kontrolu  üretici firma tarafından yapılmalı ve belgeler saklanmalıdır.</t>
  </si>
  <si>
    <t>1. Yangın söndürücü tüplerinin kullanılması konusunda eğitim alınması. 2. Yangın söndürme prosedürleri konusunda çalışanların bilgilendirilmesi 3. Yangın söndürücülerin üzerlerine kullanma tahlimatı konulmalıdır.</t>
  </si>
  <si>
    <t>Yangın söndürücülerin önü açık bulunmalıdır.</t>
  </si>
  <si>
    <t>1. İş yerinde ilk yardım dolabı tehmin edilecek 2.  ilk yardım yönetmeliğinde belirtilen malzemeler konulup kilitli bir şekilde muhafaza edilecektir.</t>
  </si>
  <si>
    <t>Çalışanlar dan her 10 çalışan için en az bir çalışanın ilk yardım eğitimi alması sağlanmalıdır.</t>
  </si>
  <si>
    <t>Açil durumlarda aranacak numaralar işletmenin görünür bir yerine güvenlik ve sağlık işaretleri yönetmeliğine uygun boyut ve konumda asılmalıdır.</t>
  </si>
  <si>
    <t>1. Acil durum planlarının hazırlanması. 2. Acil durum planı hakkinda çalışanlara bilgilendirme yapılması</t>
  </si>
  <si>
    <t xml:space="preserve">1. Acil çıkış kapıları belirlenmeli, 2. Acil çıkış kapıları dışarıya doğru açılmalıdır. 3. Otomatik kapılar seçilmemelidir. 4. Kapılar panik barlı olmalıdır.  </t>
  </si>
  <si>
    <t>1. Acil çıkış kapıları güvenlik sağlık işaretleri yönetmeliğine uygun olarak işaretlenmelidir. 2. Acil durum toplanma bölgeleri ve kaçış yolları işaretlerle belirtilmelidir. 3. Acil çıkış kapılarının, kaçış güzargahlarının toplanma alanlarının, yangın söndürme cihazlarının, ilkyardım müdahale ekipmanlarının alarm butonlarının yerlerini belirten işletme planının herkesin görebileceği bir yere yeterli büyüklükte asılması.</t>
  </si>
  <si>
    <t>Acil durum yönetmeliğinde belirtilen sürede ve şekilde tatbikatların yapılması</t>
  </si>
  <si>
    <t>1. Gün ışığıyla aydınlatma sağlanması esastır, bunun olmadığı yerlerde ve gece çalışmalarında suni ışıkla uygun yeterli aydınlatma sağlanır. 2. Çalışma mahallerindeki ve geçiş yollarındaki aydınlatma kaza riski oluşturmayacak türde olmalıdır.</t>
  </si>
  <si>
    <t>   İşyeri aydınlatmasının hassas ve gözlem altında olan çalışma tezgahları gibi yerlere gölge düşmeyecek şekilde üstten aydınlatma yapılması gereklidir.</t>
  </si>
  <si>
    <t>Aydınlatma sisteminin devre dışı kalmasının çalışanlar için risk oluşturabileceği yerlerde yeterli aydınlatmayı sağlayacak ayrı bir enerji kaynağına bağlı acil aydınlatma sistemi bulundurulmalıdır.</t>
  </si>
  <si>
    <t>Merdivenlerin; işyerinin büyüklüğüne, yapılan işin özelliğine, işyerinde bulunabilecek azami kişi sayısına göre, ateşe dayanıklı yanmaz malzemeden, sağlam, yeterli genişlik ve eğimde, etrafı düşmelere karşı uygun korkuluklarla çevrili olması sağlanır. Merdivenler, ilgili mevzuatın öngördüğü hükümler esas alınarak sağlık ve güvenlik yönünden risk oluşturmayacak şekilde yapılır.</t>
  </si>
  <si>
    <t>Merdiven basamaklarına kaymaz bant konulmalıdır.</t>
  </si>
  <si>
    <t>İstiflenen malzemelerin bilgilerinin malzeme üzerinde yer alması</t>
  </si>
  <si>
    <t xml:space="preserve">1.Çalışanlar işe başlamadan önce ve yılda bir kez osgb ve veya tam teşekkülü devlet hastanelerinde periyodik sağlık raporu almalıdır. </t>
  </si>
  <si>
    <t>1) Titreşim yapan aletlerle çalışacak işçilerin, işe alınırken, genel sağlık muayeneleri yapılacak, özellikle kemik, eklem ve damar sistemleri incelenecek ve bu sistemlerle ilgili bir hastalığı veya arızası olanlar, bu işlere alınmayacaklardır. Titreşim yapan aletlerle çalışan işçilerin, periyodik olarak, sağlık muayeneleri yapılacaktır.2. Kemik, eklem ve 
damar sistemleri ile ilgili bir hastalığı veya arızası görülenler, çalıştıkları işlerden ayrılacaklar, kontrol ve tedavi altına 
alınacaklardır. 3. Titreşim yapan aletlerle çalışmalarda Çalışanların Titreşimle İlgili Risklerden Korunmalarına Dair Yönetmelik hükümlerine uyulacaktır.</t>
  </si>
  <si>
    <t>  Her bir personel için Rol belirsizliği veya rol çatışmaları ile insanlara ilişkin sorumluluklar konusunda tatminsizliğin olup olmadığı denetlenerek gerekli görülen kişilerde görev değişikliği yapılmalıdır.</t>
  </si>
  <si>
    <t>Bu tür olaylar karşısında çalışanlar, müdahil olmaktan kaçınarak derhal işverene haber vermeleri konusunda bilgilendirilmiştir.2. Çalışanlara görev ve sorumlulukları dışında başka görev verilmeyecektir.3. Çalışanlar; yetki, sorumluluk ve çalışma hedeflerini net olarak bildirilecektir.</t>
  </si>
  <si>
    <t>  Çalışma ortamında kullanılan ekipmanın işi yapmaya yetecek yeterlilikte olması sağlanır. Çalışma ortamı koşullarının (yetersiz mekan, aydınlatma ve gürültü gibi olumsuz fiziksel ortam) yeterliliği sağlanmalıdır.</t>
  </si>
  <si>
    <t> Çalışanların iş ile ilgili kararlara katılımının sağlanması, gerekli görüldüğü durumlarda çalışan temsilcilerinin aracılık yapmasının sağlanması gerekir. Ayrıca çalışanların iş programları üzerindeki kontrolleri arttırılmalıdır.</t>
  </si>
  <si>
    <t>Çalışanlara yaptıkları işe ve mevzuata uygun kişisel koruyucu donanım verilerek zimmet tutanağı ile teslim edilecektir</t>
  </si>
  <si>
    <t>Çalışma alanında gerekli uyarı levhaları uygun yerlere konulmalıdır.</t>
  </si>
  <si>
    <t>Çalışanlara eğitim aldırılıp , bu tarz donanımlar kontrollerle değiştirilecektir. Kontrol sistemi oluşturulacaktır.</t>
  </si>
  <si>
    <t xml:space="preserve">1. çalışanlar yaptıkları işe uygun kişisel koruyucu donanım kullanacaktır. 2. kişisel koruyucu donanımlar standartlara uygun olarak seçilmelidir. </t>
  </si>
  <si>
    <t>Tüm çalışanların özlük dosyaları düzenli şekilde tutulmalıdır.</t>
  </si>
  <si>
    <t>İş yeri iç yönergesinin hazırlanması ve gerekli yerlere asılması</t>
  </si>
  <si>
    <t>İş yeri için çalışma talimatları hazırlanması ve gerekli yerlere asılması</t>
  </si>
  <si>
    <t> 1.Çalışanlara periyodik iş sağlığı ve güvenliği eğitimleri yönetmeliğe uygun olarak verilmelidir.</t>
  </si>
  <si>
    <t>İşle bşlamadan önce her çalışan işleyiş görevi açil durumlar prosesi gibi işletme özünü içeren eğitim verilmelidir. (oryantasyon eğitimi)</t>
  </si>
  <si>
    <t>Çalışanlar prosese uygun özel eğitimler verilmelidir.</t>
  </si>
  <si>
    <t>Tehlikeli ve çok tehlikeli işyerlerinde çalışanların mesleki eğitimlerinin tamamlanması</t>
  </si>
  <si>
    <t>Tüp hortumının sızdırmazlıklarının kontrollerinin belgelendirilmesi,hortumların imalat tarihinden itibaren en geç 3 yılda bir değiştirilmesi.</t>
  </si>
  <si>
    <t>1.Seyyar merdiveni çalışma yerine düz olarak yerleştirin. Yan yerleştirerek çalışma yapmayın. 2.Kullanmadan önce seyyar merdivenin sağlamlığını kontrol edin. Eksik basamak, kırık veya yıpranmış parçaları bulunan, kilit tertibatı bozuk olan merdivenlere asla tırmanmayın. 3.Seyyar Merdiveni yerleştireceğiniz zeminin sağlam, düz ve kaygan olmadığından emin olun. 4.Merdiven üzerindeyken Yukarı yada sağa/sola aşırı uzanmayın. 5. 30 dk’dan fazla merdiven
üzerinde çalışmayın. 6 Merdiven kullanırken uygun ayakkabı kullanılmalıdır.</t>
  </si>
  <si>
    <t>Çalışma alanlarında toz ölçümü yapılacaktır ve ölçüm sonuçlarına göre sınırların aşıldığı yerlerde öncelikle toz kaynağında yok edilecekveya tozlu bölüm çalışanların olduğu bölümden ayrılacak bunlar mümkün değilse çalışmaya ve toza uygun toz maskesi kullandırılacaktır.</t>
  </si>
  <si>
    <t>Çalışma alanlarında gürültü ölçümü yapılacaktır ve ölçüm sonuçlarına göre sınırların aşıldığı yerlerde öncelikle gürültü kaynağında yok edilecekveya gürültülü bölüm çalışanların olduğu bölümden ayrılarak gürültü düzeyi 80 dB altına indirilecek bunlar mümkün değilse  uygun kulaklık temin edilerek çalışanlara teslim edilecektir.</t>
  </si>
  <si>
    <t>Çalışanların görev talimatı yapılmış olup ilave görev verilmemelidir.</t>
  </si>
  <si>
    <t>Risk Analizi Yapılarak dosyalanacaktır.</t>
  </si>
  <si>
    <t>Risk Analizi Çalışanlara okutularak kayıt altına alınacaktır.</t>
  </si>
  <si>
    <t>Girilmemesi gereken bölümlere izinsiz geçişleri engelemek için işyerinin koşullarına göre gerekli sistem kurulacaktır.</t>
  </si>
  <si>
    <t>1.Şirket yetkilisi ziyaretçinin gireceği alanda kullanılması gereken KKD ları temin ederek ziyaretçiye teslim etmelive kullanmasını sağlamalıdır.2. ziyaretçiye işyeri tehlikeleri ile ilgili bir eğitim verilmeli ve girmemesi gereken bölümler tanımlanmalıdır.</t>
  </si>
  <si>
    <t>Çalışanların sahada tespit ettikleri tehlikeleri vb durumları üst yönetime iletecekleri kayıtlı bir sistemin oluşturulması sağlanacaktır.</t>
  </si>
  <si>
    <t xml:space="preserve"> 1. Kompresörler işletme dışında veya etrafı uygun şekilde  kapatılmış bölümlerde bulundurulmalıdır. 2. Seyyar kompresörler çalışanlardan azami  10 m uzaklıkta bulunmalıdır.</t>
  </si>
  <si>
    <t>1. Yıllık periyodik bakımlarının yapılması         2. Yılda bir Basınç testlerinin yapılması. 3. Devlet tarafından yetkili kişilerce bakımlarının yapılıp belgelenmesi gerekmektedir.</t>
  </si>
  <si>
    <t>Taş parçalanması</t>
  </si>
  <si>
    <t>Titreşim</t>
  </si>
  <si>
    <t>Ortamdaki kablo ve malzemeler</t>
  </si>
  <si>
    <t>Toprak kayması  / çökmesi</t>
  </si>
  <si>
    <t>Kazı alanına uygun şev verilmemesi</t>
  </si>
  <si>
    <t>Kazı bölgesinin girişe kapatılmaması</t>
  </si>
  <si>
    <t>Hafriyat</t>
  </si>
  <si>
    <t>Kazı araçları</t>
  </si>
  <si>
    <t>Kazı toprağının sürekli değişkenlik göstermesi</t>
  </si>
  <si>
    <t>Araçların şevlere yaklaşması</t>
  </si>
  <si>
    <t>Toprak yığınlarının altlarının kazılması</t>
  </si>
  <si>
    <t>İniş/çıkış merdivenlerinin bulunmaması</t>
  </si>
  <si>
    <t>Yağmur yağması</t>
  </si>
  <si>
    <t>İşçilerin, iş makinası yakınında çalışmaları/bulunmaları</t>
  </si>
  <si>
    <t>Kazı kenarında ağırlık yüklenilmesi, istif yapılması</t>
  </si>
  <si>
    <t>Elektrik doğalgaz su/pis su hatlarının hatlarının belirlenememesi</t>
  </si>
  <si>
    <t>Kazı çalışması sırasında kullanılan iş makinalarının bakımsız olması</t>
  </si>
  <si>
    <t>Kazı çalışması sırasında kullanılan iş makinalarının yetkisiz kişilerce kullanılması</t>
  </si>
  <si>
    <t>İş makinası kabininde operatör harici kişilerin bulunması</t>
  </si>
  <si>
    <t>İş makinesi operatörlerinin kabinden baret giymeden çıkması</t>
  </si>
  <si>
    <t>Kamyon soförlerinin izinsiz ve koruyucu donanım kullanmadan saha içerisinde dolaşması</t>
  </si>
  <si>
    <t>İş makinelerinin manevra ve hareketleri</t>
  </si>
  <si>
    <t>Kamyon kasası üzerine çıkma</t>
  </si>
  <si>
    <t>Kazı işlerinin yapılacağı noktalardaki elektrik kabloları ve diğer malzemelerin uzaklaştırılması ve düzenli saha kontrollerinin yapılması</t>
  </si>
  <si>
    <t>Uygun şev verilerek kazı yapılması, uyarı ve işaret levhaları kullanılması</t>
  </si>
  <si>
    <t>i) Kazı bölgesinin sınırlandırılarak istenmeyen girişlerin engellenmesi
ii) Uyarı ve işaret lavhaları kullanılması</t>
  </si>
  <si>
    <t>i)Hafriyatın doğrudan kamyonlar ile uzaklaştırılması
ii)Hafriyatın çalışma alanından uzakta ve eğimsiz olarak muhafaza edilmesi</t>
  </si>
  <si>
    <t>Kazı bölgesinde araçlar için uygun rampa eğimi oluşturulması</t>
  </si>
  <si>
    <t>Kazı süresinde toprak çeşitliliğinin sürekli analiz edilmesi, bununla ilgili olarak yetkili bir kişi atanması</t>
  </si>
  <si>
    <t>Şev yüksekliği göz önünde bulundurulduğunda araçların en fazla bu yüksekliğin yarısı kadar şeve yaklaşması için talimat verilmesi</t>
  </si>
  <si>
    <t>1,5 metreden daha yüksek toprak yığınlarının altlarının kazılmaması</t>
  </si>
  <si>
    <t>1,5 metreden daha derin kazılarda, iniş/çıkış için merdiven konulması</t>
  </si>
  <si>
    <t xml:space="preserve">i) Yağışlı havalarda kesinlikle kazı çalışması yapılmaması
ii) Yağış başladığında kazı işlerinin durdurulması </t>
  </si>
  <si>
    <t>1) Sabit iş makinesi çalışma alanının emniyet şeridi ile çevrilmesi
2) İnsan girişinin engellenmesi için uyarı levhaları asılması
3) Reflektörlü yelek ile iş makinasının farkındalığını arttırmak</t>
  </si>
  <si>
    <t>Kazı alanı kenarlarına korkuluk yapılarak tehlikeli bölgenin belirlenmesi</t>
  </si>
  <si>
    <t>i)Kazı alanının yetkili bir kişi tarafından sürekli gözlem içinde bulundurulması
ii)Tespit edilen hatlara yetkili personelin müdahele etmesi</t>
  </si>
  <si>
    <t>İş makinalarının periyodik bakımlarının, yetkili personel/teknik servis tarafından yapılması</t>
  </si>
  <si>
    <t>İş makinelerinin yetkili/belgeli operatörler tarafından kullanılmasının sağlanması</t>
  </si>
  <si>
    <t>İş makinası içerisinde ve üzerinde  operaör harici kişilerin bulundurulmaması</t>
  </si>
  <si>
    <t>Operatörlere konu hakkında eğitim/talimat verilmesi, kişisel koruyucu donanım (baret) kullanılması sağlanması</t>
  </si>
  <si>
    <t>i)Kamyon soförlerinin sahada bulundukları süre içerisinde kamyon içerisinden ayrılmaması
ii)Araç dışına çıktıklarında koruyucu donanımlarını kullanmaları</t>
  </si>
  <si>
    <t>i) İş makinelerinin hareket ve manevraları sırasında işaretçi/manevracı bulundurulmalı
ii) Tüm makinelere geri vites ikaz sistemi takılmalıdır.</t>
  </si>
  <si>
    <t>Kamyon soförlerinin sahada bulundukları süre içerisinde kamyon içerisinden ayrılmaması</t>
  </si>
  <si>
    <t>Yüksekten düşmeyi engelleyici önlemlerin alınmaması</t>
  </si>
  <si>
    <t>İskelenin Yıkılması</t>
  </si>
  <si>
    <t>İskelenin Diğer İşçilerin Üzerine Yıkılması</t>
  </si>
  <si>
    <t xml:space="preserve">iskelenin günlük ve periyodik denetimlerinin yapılması </t>
  </si>
  <si>
    <t>İskele Çaprazlarının Tam Olarak Monte Edilmemesi</t>
  </si>
  <si>
    <t xml:space="preserve">İskele Çaprazları Tam Olmadan İşe Başlanmaması Çaprazların.Uygunluğunun sağlandıktan sonra calışmaya başlanılması </t>
  </si>
  <si>
    <t>İniş ve Çıkış Merdiveninin Olmaması</t>
  </si>
  <si>
    <t>Yüksekten düşme</t>
  </si>
  <si>
    <t>Platform Zemininde Boşlukların Olması</t>
  </si>
  <si>
    <t>İskele Zemin Platformlarının Eksiksiz Olması</t>
  </si>
  <si>
    <t>İskele taşıma kapasitesinin aşılması</t>
  </si>
  <si>
    <t>İskelenin çökmesi</t>
  </si>
  <si>
    <t>Emniyet Kemeri Takılmaması</t>
  </si>
  <si>
    <t>İşçinin Diğer İşçilerin Üzerine Düşmesi</t>
  </si>
  <si>
    <t>YÜKSEKTE ÇALIŞMA</t>
  </si>
  <si>
    <t>Mesleki eğitimin olmaması</t>
  </si>
  <si>
    <t>Yüksekte çalışma işi yapacak çalışanlar yüksekte çalışma eğitimi almalıdır.</t>
  </si>
  <si>
    <t>Sağlık rapolarının olmaması</t>
  </si>
  <si>
    <t>Yüksekte çalışma işi yapacak çalışanların yüksekte çalışa bilir sağlık raporu almalıdırlar</t>
  </si>
  <si>
    <t>Yüksekte çalışma işlemi yapılmadan önce gerekli önlemler alınarak işe başlanmalıdır.</t>
  </si>
  <si>
    <t>Uygun kişisel koruyucu donanımın kullanılmaması</t>
  </si>
  <si>
    <t>1. Paraşutçü tipi emliyet kemeri kullanılmalıdır. 2.Denetimler sürekli yapılmalıdır. 3. İlgili eğitimler tekrarlanmalıdır.</t>
  </si>
  <si>
    <t>Çalışma alanın uygunsuz olması</t>
  </si>
  <si>
    <t>Çalışılan yerlerin, gerekli her türlü ekipman ve araçlar dikkate alınarak, çalışanların işlerini yaparken rahatça hareket edebilecekleri genişlikte olması sağlanır</t>
  </si>
  <si>
    <t>Gereksiz yüksekte Çalışma</t>
  </si>
  <si>
    <t>Yüksekte yapılması zorunlu olmayan montaj ve benzeri çalışmaların mümkün olduğunca öncelikle yerde yapılması sağlanır.</t>
  </si>
  <si>
    <t>Toplu koruma tetbirleri sağlanmaması</t>
  </si>
  <si>
    <t>Toplu koruma tetbirlerinin yetersiz kalması</t>
  </si>
  <si>
    <t>Toplu koruma tedbirlerinin düşme riskini tamamen ortadan kaldıramadığı,  uygulanmasının mümkün olmadığı, daha büyük tehlike doğurabileceği, geçici olarak kaldırılmasının gerektiği hallerde, yapılan işlerin özelliğine uygun bağlantı noktaları veya yaşam hatları oluşturularak tam vücut kemer sistemleri veya benzeri güvenlik sistemlerinin kullanılması sağlanır. Çalışanlara bu sistemlerle beraber yapılan işe ve standartlara uygun bağlantı halatları, kancalar, karabinalar, makaralar, halkalar, sapanlar ve benzeri bağlantı tertibatları; gerekli hallerde iniş ve çıkış ekipmanları, enerji sönümleyici aparatlar, yatay ve dikey yaşam hatlarına bağlantıyı sağlayan halat tutucular ve benzeri donanımlar verilerek kullanımı sağlanır.</t>
  </si>
  <si>
    <t>Yüksekte çalışma için kullanılan donanımlarının uygunsuz olması</t>
  </si>
  <si>
    <t>Yüksekte güvenli çalışma donanımlarının, düzenli olarak kontrol ve bakımlarının yapılması sağlanır. Uygun olmayan donanımların kullanılması engellenir.</t>
  </si>
  <si>
    <t>Kullanılan güvenlik ağlarının standartlara uygun olmaması</t>
  </si>
  <si>
    <t>Kullanılan güvenlik ağları; malzeme özellikleri, yapılan statik ve dinamik dayanım deneyleri ile bağlantı ve kurulum şartları bakımından TS EN 1263-1 ve TS EN 1263-2 standartlarına ve ilgili diğer ulusal standartlara, konu ile ilgili ulusal standart bulunmaması halinde ilgili uluslararası standartlara uygun olması sağlanır ve yapılan işe uygun tipte güvenlik ağı seçilir. Yapı alanında kullanılan güvenlik ağının kullanma kılavuzu işyerinde bulundurulur. Güvenlik ağları standartlara ve kullanım kılavuzuna uygun şekilde kurulur.</t>
  </si>
  <si>
    <t>Malzeme düşmesi</t>
  </si>
  <si>
    <t>Yaralanma , ölüm</t>
  </si>
  <si>
    <t>1. Yüksekte yapılan çalışmalarda kullanılan el aletleri ve diğer malzemelerin düşmelerini engelleyecek tedbirler alınır. 2.Yapı alanında, cisimlerin düşerek tehlike oluşturabileceği bölgelere girişler önlenir veya gerektiğinde kapalı geçitler yapılır</t>
  </si>
  <si>
    <t>Yapı alanında, malzemelerin hangi yükseklikten olursa olsun doğrudan yere atılmaması, dengeli ve güvenli bir şekilde indirilerek uygun bir yere istif edilmesi sağlanır. Atık malzemelerin uzaklaştırılması için moloz kaydırakları gibi güvenli çalışma yöntemleri tercih edilir.</t>
  </si>
  <si>
    <t>Mesleki hastalık tetkiki</t>
  </si>
  <si>
    <t>Tahriş</t>
  </si>
  <si>
    <t>ÇEVRE</t>
  </si>
  <si>
    <t>Haşerelerle temas</t>
  </si>
  <si>
    <t>Kuru otların tutuşması</t>
  </si>
  <si>
    <t>Yabani otlara temas</t>
  </si>
  <si>
    <t xml:space="preserve">Polen </t>
  </si>
  <si>
    <t>Aleıji</t>
  </si>
  <si>
    <t>Yeşil alanda haşere ile zirai mücadele yapılmalıdır.</t>
  </si>
  <si>
    <t>Otlar kurumadan kesilmeli ve uzaklaştırılmalıdır. Yada düzenli olarak sulama ve kesim yapılmalıdır.</t>
  </si>
  <si>
    <t>Yabani ot büyümesine izin verilmemelidir.</t>
  </si>
  <si>
    <t>YAPILIŞ TARİHİ</t>
  </si>
  <si>
    <t>GEÇERLİLİK TARİHİ</t>
  </si>
  <si>
    <t>İNŞAAT</t>
  </si>
  <si>
    <t>Kalıp imalatı</t>
  </si>
  <si>
    <t>Kalıp Üzerinde Çalışma</t>
  </si>
  <si>
    <t>Kalıp-Kolon kalıbı Dikmede Emniyet Kemeri Takılmaması</t>
  </si>
  <si>
    <t>İşçinin Aşağı Düşmesi</t>
  </si>
  <si>
    <t>Emniyet Kemersiz Çalışılmaması</t>
  </si>
  <si>
    <t>1) Kalıp-Kolon kalıbı dikmede,
2) Kolon demirinin montajında 
3) Dış kanat montajında
Emniyet Kemeri Takılmaması</t>
  </si>
  <si>
    <t>Çalışanın aşağıya düşmesi
Diğer çalışanın üzerine düşmesi</t>
  </si>
  <si>
    <t>Emniyet Kemersiz Çalışılmaması
Daha etkin saha kontrolünün yapılması
Yüksekte çalışma eğitiminin tekrarı
Cezai işlemlerin uygulanması</t>
  </si>
  <si>
    <t>Dış Kanat Montajında Emniyet Kemerinin Takılmaması</t>
  </si>
  <si>
    <t xml:space="preserve">Emniyet Kemersiz Çalışılmaması, etkin denetimlerin gerçekleştirilmesi </t>
  </si>
  <si>
    <t>İskele Sökümü</t>
  </si>
  <si>
    <t>Söküm esasında çalışanların iskele üzerinde yeterli sayıda kalas kullanılmaması</t>
  </si>
  <si>
    <t>Zemenin tamamen kalaslarla döşenmesi</t>
  </si>
  <si>
    <t xml:space="preserve">Duvar örme işi </t>
  </si>
  <si>
    <t>Kullanılan İskelelerin Standart Dışı Olması</t>
  </si>
  <si>
    <t>İskelenin devrilmesi</t>
  </si>
  <si>
    <t>Kullanılacak Olan İskelelerin Belirlenen Standartlarda Olması</t>
  </si>
  <si>
    <t>Malzeme kaldırma</t>
  </si>
  <si>
    <t>Açıkta bulunan elektrik kablolarının yakınına yanıcı ve kesici malzeme bırakılması</t>
  </si>
  <si>
    <t>Kas iskelet sisteminde hasar</t>
  </si>
  <si>
    <t>Çalışanların ağır malzemeleri kaldırmak için otomasyon sistemini kullanmaları, destek almaları</t>
  </si>
  <si>
    <t>Depolar</t>
  </si>
  <si>
    <t>Ağır yuvarlanabilir malzemeler</t>
  </si>
  <si>
    <t>Malzemelerin insanlar üzerine yuvarlanması</t>
  </si>
  <si>
    <t>Takozlar ile desteklenmesi</t>
  </si>
  <si>
    <t>Yanıcı malzemeler</t>
  </si>
  <si>
    <t>Yangın çıkması</t>
  </si>
  <si>
    <t xml:space="preserve">Yeterli sayıda yangın söndürme tüpünün, görünür ve kolay erişilebilir bir noktaya konulması
</t>
  </si>
  <si>
    <t xml:space="preserve">Şantiye Güvenliği Faaliyeti </t>
  </si>
  <si>
    <t>Kazı çalışmaları</t>
  </si>
  <si>
    <t>Elektrik çarpması, malzemelere zarar</t>
  </si>
  <si>
    <t>İnsanların üzerine gelmesi</t>
  </si>
  <si>
    <t>İstenmeyen girişler</t>
  </si>
  <si>
    <t>Kazı alanında toprak kayması/çökmesi</t>
  </si>
  <si>
    <t>i) Kazı işlerinde, yukarıdan aşağıya doğru ve toprağın dayanıklılığı ile orantılı bir şev verilmesi
ii) Şeve verilemiyorsa payanda ve iksa ile desteklenmesi</t>
  </si>
  <si>
    <t>Çalışanların üzerine kayması sonucu toprak altında kalma</t>
  </si>
  <si>
    <t>Toprak kayması</t>
  </si>
  <si>
    <t>Toprak çökmesi</t>
  </si>
  <si>
    <t>Toprak kayması, taze atılmış betonun çözülmesi, kaygan zemin oluşması</t>
  </si>
  <si>
    <t>İş makinesinin işçilere çarpması</t>
  </si>
  <si>
    <t>Hatlara iş makinesi veya insanların çarpması sonucu iş kazaları</t>
  </si>
  <si>
    <t>Demir İşleri (Demir bükme makinesi)</t>
  </si>
  <si>
    <t>Makine hareketli kısımları</t>
  </si>
  <si>
    <t>Hareketli kısımlara kapılma</t>
  </si>
  <si>
    <t>Demir bükme makinası talimatlarına uygun olarak çalışma yapılması</t>
  </si>
  <si>
    <t>Demir bükme makinasından elektrik kaçağı</t>
  </si>
  <si>
    <t>Elektrik çarpması</t>
  </si>
  <si>
    <t>Makine gövdelerinin topraklanması gerekmektedir.</t>
  </si>
  <si>
    <t>Demir İşleri (Demir kesme makinesi)</t>
  </si>
  <si>
    <t>Talimatlar ile demir kesme makinesinde çalışanların bilgilendirilmesi</t>
  </si>
  <si>
    <t>Kolon Kalıbı Beton Dökümünde Kalıbın Açılması</t>
  </si>
  <si>
    <t>Kalıp Üzerindeki İşçinin Düşmesi</t>
  </si>
  <si>
    <t>Beton Dökümü Yapılmadan Önce Kalıpların Kontrol Edilmesi</t>
  </si>
  <si>
    <t>Kolon kalıbı Montajında Kalıbın Yere Düşmesi</t>
  </si>
  <si>
    <t>İşçilerin Kalıbın Altında Kalması</t>
  </si>
  <si>
    <t>Kalıp  Taşırken Sıkı Bağlanması</t>
  </si>
  <si>
    <t>Kolon Demirinin Montajı Sırasında İşçinin Emniyet Kemeri Takmaması</t>
  </si>
  <si>
    <t>İşçinin Aşağıdaki İşçilerin Üzerine Düşmesi</t>
  </si>
  <si>
    <t>Dış Kanat Montajında Emnyet Kemerinin Takılmaması</t>
  </si>
  <si>
    <t>Kalıp sökümü</t>
  </si>
  <si>
    <t>Malzemelerin düşmesi</t>
  </si>
  <si>
    <t>Yükseklik
İskelelerde çalışmalar</t>
  </si>
  <si>
    <t>Emniyet kemeri kullanılması</t>
  </si>
  <si>
    <t>Sökülmemiş plywood ve kalas parçaları</t>
  </si>
  <si>
    <t>Çalışanların üzerine düşmesi</t>
  </si>
  <si>
    <t>Kalıp söküm alanının tespit edilerek sınırlandırılması</t>
  </si>
  <si>
    <t>İşçiler</t>
  </si>
  <si>
    <t>Kişisel koruyucu malzemeleri kullanmama</t>
  </si>
  <si>
    <t>KKD kullanmayan kişilerin tespiti, ceza uygulaması, eğitim verilmesi</t>
  </si>
  <si>
    <t>İskelede Çalışma</t>
  </si>
  <si>
    <t>İskeleden düşme</t>
  </si>
  <si>
    <t>Paraşüt tipi emniyet kemeri kullandırılması</t>
  </si>
  <si>
    <t xml:space="preserve">Sökülen kalıp parçalarını aşağıya atma </t>
  </si>
  <si>
    <t>Parçaların insanların üzerine düşmesi</t>
  </si>
  <si>
    <t>Söküm alanının sınırlandırılarak malzemelerin belirli alanlarda toplanmaıs, söküm alanında insan bulunmaması</t>
  </si>
  <si>
    <t>Söküm işlemi yapılan alanın geçişlere kapatılmaması</t>
  </si>
  <si>
    <t>Kalıp malzemelerinin işçilerin üzerine düşmesi</t>
  </si>
  <si>
    <t>Çalışma alanının güvenlik çemberine alınması</t>
  </si>
  <si>
    <t>Uygun iskele kullanılmaması</t>
  </si>
  <si>
    <t>İskelelerde korkuluk olması, çapraz bağlantılarının olması, uygun tesviye yapılması</t>
  </si>
  <si>
    <t>İskele Kurma</t>
  </si>
  <si>
    <t>Bağlantılar</t>
  </si>
  <si>
    <t>Pimlerin doğru takılmaması</t>
  </si>
  <si>
    <t>Bağlantıların sürekli kontorl edilerek, konu ile ilgili raporlamaların tutulması</t>
  </si>
  <si>
    <t>Kırık bozuk iskele parçaları kullanılması</t>
  </si>
  <si>
    <t>Şantiye girişinde bozuk kırık imalatlı parçaların tespit edilerek ayrıştırılması</t>
  </si>
  <si>
    <t>Cepheye bağlantı yapılmaması</t>
  </si>
  <si>
    <t>Tijlerle cephe bağlantılarının yapılarak iskelenin güçlendirilmesi</t>
  </si>
  <si>
    <t xml:space="preserve">Yüksekten Düşme </t>
  </si>
  <si>
    <t>Aşağıya malzeme düşmesi</t>
  </si>
  <si>
    <t>Çalışanların eğitilerek doğru kullanım metodunun gösterilmesi</t>
  </si>
  <si>
    <t>Emniyet kemeri kullanılmaması</t>
  </si>
  <si>
    <t>İskele ayakları</t>
  </si>
  <si>
    <t>Yüzeyin tesviyesinin yapılması</t>
  </si>
  <si>
    <t>Tüm bağlantı elemanlarının emniyet pimlerinin hepsinin sökülmesi</t>
  </si>
  <si>
    <t>Çalışan personelin yüksekten düşmesi</t>
  </si>
  <si>
    <t>Sırası ile sökülecek bağlantı elemanının emniyet pimlerinin çıkarılması.</t>
  </si>
  <si>
    <t>Söküm esnasında platform üzerinde tek kişi çalışması</t>
  </si>
  <si>
    <t xml:space="preserve">Platform üzerinde en az iki kişi çalışması </t>
  </si>
  <si>
    <t>Söküme üst taraftan başlama, sistematik olarak ilerleme, emniyet kemeri kullanılması, yukraıdan iskele devrilmesine karşı duvara sabitlenmesi</t>
  </si>
  <si>
    <t>Tekerlekli İskeleler</t>
  </si>
  <si>
    <t>i) Bel ve diz hizasında korkuluk yapılması
ii) Paraşüt tipi emniyet kemeri kullanılması</t>
  </si>
  <si>
    <t>Tekerleklerde emniyet mandalı olmaması</t>
  </si>
  <si>
    <t>İskelenin kayması</t>
  </si>
  <si>
    <t>Emniyet mandalalrı yaptırılması</t>
  </si>
  <si>
    <t>İskele Üzerinde Çalışma</t>
  </si>
  <si>
    <t>İskele ( İskele Ayaklarının Yere Tam Oturmaması)</t>
  </si>
  <si>
    <t>İskele Üzerindeki İşçinin Düşmesi</t>
  </si>
  <si>
    <t xml:space="preserve">İskelenin emniyet alan perdesi ile çevrilmesi </t>
  </si>
  <si>
    <t>Elektrikli El Aletleri Kullanımı</t>
  </si>
  <si>
    <t>Kablo yalıtımlarının yıpranmış olması</t>
  </si>
  <si>
    <t>Bozuk yıpranmış kabloların hemen değiştirilmesi</t>
  </si>
  <si>
    <t>El aletlerinin zorlanması</t>
  </si>
  <si>
    <t>Parça fırlamaları</t>
  </si>
  <si>
    <t>Siperlikli baret verilmesi</t>
  </si>
  <si>
    <t>Nemli ve ıslak bölgelerde kullanma</t>
  </si>
  <si>
    <t>Çalışma yapılan bölgenin yalıtımının yapılması</t>
  </si>
  <si>
    <t>El aletlerinin bakımsız olması</t>
  </si>
  <si>
    <t>El aletinin kırılarak parça sıçratarak çalışana zarar vermesi</t>
  </si>
  <si>
    <t>Kullanmadan önce çalışan tarafından aletin kontrol edilmesi</t>
  </si>
  <si>
    <t>El aletlerinin çalışır vaziyette bırakılması</t>
  </si>
  <si>
    <t>Diğer çalışanların yaralanması</t>
  </si>
  <si>
    <t>Aleti kullanan işçinin bilinçlendirilmesi, çalışma bitiminde alet ekipmanın tertibinin sağlanması</t>
  </si>
  <si>
    <t>El Aletleri Kullanımı (Matkap Kullanımı)</t>
  </si>
  <si>
    <t>Hareketli kısım</t>
  </si>
  <si>
    <t>Uzuv kesilmeleri</t>
  </si>
  <si>
    <t>Eğitim verilmesi, talimat ile bilgilendirme</t>
  </si>
  <si>
    <t>Yalıtımı yıpranmış kablolar</t>
  </si>
  <si>
    <t>Kabloların sürekli kontrol edilmesi</t>
  </si>
  <si>
    <t>Topraklaması yapılmamış el aleti kullanma</t>
  </si>
  <si>
    <t>Elektrik mühendisi tarafından kontrol edilerek raporlanması, günlük raporlama</t>
  </si>
  <si>
    <t>El Aletleri Kullanımı (Spiral Kullanımı)</t>
  </si>
  <si>
    <t>Spirale uygun olmayan taş takılması</t>
  </si>
  <si>
    <t>Koruyucu takılamaması</t>
  </si>
  <si>
    <t>Uygun koruyucu kullanma veya spiral makinesinin değiştirilmesi</t>
  </si>
  <si>
    <t>Şap işleminde kullanılan makineler</t>
  </si>
  <si>
    <t>Kaynak İşleri</t>
  </si>
  <si>
    <t>Tüplerin açıkta depolanması</t>
  </si>
  <si>
    <t>Yangın ve Patlama</t>
  </si>
  <si>
    <t>Tüplerin dolu-boş ayırımı yapılarak üstü kapalı demir kafeslerde depolanması, ateşle yaklaşma uyarı levhaları asılması, yangın tüpü bulundurulması</t>
  </si>
  <si>
    <t>Elektrik Panoları</t>
  </si>
  <si>
    <t>Yalıtılmamış priz kullanılması</t>
  </si>
  <si>
    <t>Elektrik Çarpması</t>
  </si>
  <si>
    <t>Prizlerin kontrol edilerek düzeltilmesi, konu hakkında talimat verilmesi</t>
  </si>
  <si>
    <t>Malzeme istifleme</t>
  </si>
  <si>
    <t>İskelelerde gerektiğinden fazla malzeme bulundurulması</t>
  </si>
  <si>
    <t>İskelede kalas kırılması</t>
  </si>
  <si>
    <t>İskelelerde kullanılacak kalasların pürüzsüz üzerinde çatlak satıh olmayacak şekilde sağlam malzemeden seçilmesi</t>
  </si>
  <si>
    <t>İskele yıkılması</t>
  </si>
  <si>
    <t>İskele üzerine taşıyabileceği maksimum ağırlığın yazılması, buna göre istif yapılması</t>
  </si>
  <si>
    <t>Uyarı ve İkaz İşaretlemeleri</t>
  </si>
  <si>
    <t>İşaretlemelerin yetersiz olması</t>
  </si>
  <si>
    <t>Çalışanların riskleri görememesi</t>
  </si>
  <si>
    <t>Bölgelerdeki risklere göre uyarı levhalarının asılması</t>
  </si>
  <si>
    <t>Demir korkulukların uygun  malzemeden yapılmaması</t>
  </si>
  <si>
    <t>Demir korkulukların uygun ver sağlam malzemeden seçilip düzenli aralıklarla kontrol edilmesi</t>
  </si>
  <si>
    <t>İşaretlemelerin doğru noktalara yerleştirilmemesi</t>
  </si>
  <si>
    <t>İş güvenliği biriminin eğitilmesi</t>
  </si>
  <si>
    <t>Beton Dökümü</t>
  </si>
  <si>
    <t>Tabliye etrafındaki kenar açıklıkları</t>
  </si>
  <si>
    <t>i) Tabliye etrafına korkuluk yapılması
ii) Korkuluk yapılamayan durumlarda can halatı gerilmesi ve emniyet kemeri kullanılması</t>
  </si>
  <si>
    <t>Elektriksel donanım  bakım-onarım faaliyetler</t>
  </si>
  <si>
    <t>Açıkta bulunan elektrik kablolarının yakınına yanıcı ve kesici malzeme istiflenmesi</t>
  </si>
  <si>
    <t>Yangın Tehlikesi</t>
  </si>
  <si>
    <t>Açık Zeminden Geçen Kabloların Zemine Gömülmesi</t>
  </si>
  <si>
    <t>Çalışılan iskelenin korkuluklarının bulunmaması</t>
  </si>
  <si>
    <t>Yüksekten Düşme</t>
  </si>
  <si>
    <t>Kullanılan iskeleler korkuluk takılması</t>
  </si>
  <si>
    <t>Altyapı Çalışmaları(Manhole)</t>
  </si>
  <si>
    <t>Mahhole'lerin üzerine çıkış ve inişlerde merdiven kullanılmaması</t>
  </si>
  <si>
    <t>Manhole'lerin üzerine çıkış ve inişlerde yeterli yükseklikte ve uygun standartlarda merdiven kullanılması</t>
  </si>
  <si>
    <t>Manhole üzerindeki çalışmalarda emniyet kemeri kullanılmaması</t>
  </si>
  <si>
    <t>Manhole üzerindeki çalışmalarda; yüksekliğin 180cm'yi geçtiği durumlarda; iç bölüme veya dış bölüme düşme durumuna karşı paraşüt tipi emniyet kemeri kullanılması</t>
  </si>
  <si>
    <t>Manhole ağızlarının açık bırakılması</t>
  </si>
  <si>
    <t>Kat zemininde kırım</t>
  </si>
  <si>
    <t>Aşağı düşen parçalar</t>
  </si>
  <si>
    <t>Malzeme düşmesi sonucu yaralanma</t>
  </si>
  <si>
    <t>i) Kırma sonucu etkilenebilecek alanın emniyet ağı ile çevrilmesi
ii) Zemine çarpıp seken parçalara karşı, etkilenen bölgenin plywood'lar ile çevrilmesi
iii) Etkilenen bölgeye girişlerin emniyet bariyeri/şeridi ile engellenmesi ve uyarı levhası konulması</t>
  </si>
  <si>
    <t>Kırılan bölümün kapatılmaması</t>
  </si>
  <si>
    <t>Kırılan bölümden aşağıya düşme</t>
  </si>
  <si>
    <t>i) Kırılan bölümün iş bitiminde kapatılması</t>
  </si>
  <si>
    <t>Kırılan bölümün çalışma boyunca genişlemesi</t>
  </si>
  <si>
    <t>Açılan boşluktan aşağıya düşme</t>
  </si>
  <si>
    <t>i) Kırma sırasında emniyet kemeri kullanılması</t>
  </si>
  <si>
    <t>Genel</t>
  </si>
  <si>
    <t>Uyarı ve ikaz levhalarının asılı olmaması</t>
  </si>
  <si>
    <t xml:space="preserve">Bilgisizlikten kaynaklanabilecek iş kazaları </t>
  </si>
  <si>
    <t xml:space="preserve">*İşletme içerisinde ilgili alanlara uyarı ve ikaz levhaları asılmalıdır.                                                                                              *Acil Çıkışları gösterir levhalar                                                            *Kullanılan makineler ile ilgili uyarı levhaları                                *Elektrik ve tehlikeleri ile ilgili uyarı levhaları                                *Kişisel Koruyucular ile ilgili Uyarı Levhaları .....vb                                                                  *“Sağlık ve Güvenlik İşaretleri Yönetmeliği”ne uygun olacak şekilde gerekli uyarı levhalarının ve acil çıkış levhalarının tedarik edilip asılması     </t>
  </si>
  <si>
    <t>Çalışanların sağlık gözetiminin yapılmaması</t>
  </si>
  <si>
    <t>Sağlık durumu işe uygun olmayan personel çalıştırılması sonucu yaşanabilecek iş kazaları,alerjik reakisyonlar,meslek hastalıkları</t>
  </si>
  <si>
    <t>Çalışan personelin sağlık açısından işe uygunlukları tespit edilmelidir.                                                                                             Periyodik olarak da çalışan personel için işyeri hekiminin belirlediği-gerekli sağlık tetkikleri yapılmalıdır.</t>
  </si>
  <si>
    <t>Mesleki eğitim bilgi eksikliği</t>
  </si>
  <si>
    <t>Yetersiz bilgilendirme sonucu hata yapma-kaza sebebiyet verme</t>
  </si>
  <si>
    <t xml:space="preserve"> İş tanımları ve görev tariflerinde uygun istihdamın güncelleştirilmesi gerekmektedir.  İşbaşı yapacak personele oryantasyon eğitimi verilmelidir. Kişisel gelişim eğitimleri vb. destek eğitim programları düzenlenmelidir. Ayrıca tehlikeli faaliyete giren işleri yapan personel için mesleki yetkinlik eğitimlerine katılımlar düzenlenmelidir.</t>
  </si>
  <si>
    <t>Saha çalışmaları</t>
  </si>
  <si>
    <t>İş güvenliği eğitimlerinin verilmemesi</t>
  </si>
  <si>
    <t xml:space="preserve">Çalışanların bilgisizliğinden kaynaklanabilecek iş kazaları </t>
  </si>
  <si>
    <t xml:space="preserve">Çalışanlar yapmış oldukları iş ve mesleki riskler ile ilgili bilgilendirilmelidir.  Kullanılan makine-iş ekipmanı ve yapılan çalışmalar ile ilgili emniyet talimatları hazırlanmalı ve çalışanlara tebliğ edilmelidir.                                                                     </t>
  </si>
  <si>
    <t>ekipmanların periyodik kontrollerinin ve bakımlarının yapılmaması Ekipmanlarda oluşabilecek bir aşınma, arıza vb durumların önceden farkedilememesi sonucu yaşanabilecek iş kazaları</t>
  </si>
  <si>
    <t>Yaralanma, ciddi yaralanma, ölüm</t>
  </si>
  <si>
    <t>Tüm ekipmanların ve kullanılan araçların kontrolleri ve bakımları yapılmalıdır. İşletmede bulunan kaldırma araçları (3 ayda bir), basınçlı kaplar (yılda bir) paratoner(yılda bir), topraklama tesisatı (yılda bir) ,elektrik tesisatı yılda bir kontrolleri periyodik olarak yetkili kişi ve kurumlara yaptırılmalı                                                                              Arızalanan ekipmanlar kullanılmaya devam edilmemeli ve çalışanlar verilen eğitimlerde konu ile ilgili bilgilendirilmeli</t>
  </si>
  <si>
    <t>Tahliye ve yangın tatbikatlarının yapılmaması</t>
  </si>
  <si>
    <t xml:space="preserve">Acil durumlarda hazırlıksız yakalanma ve hasar ve zararın artması </t>
  </si>
  <si>
    <t>En az yılda 2 kez tahliye  ve yangın tatbikatları yapılmalıdır. Bu tatbikat sonuçları işyeri yönetimi tarafından değerlendirilerek sürekli iyileştirme çaışmaları yapılmalıdır.İşletmede çalışanların toplanabileceği ACİL DURUM TOPLANMA BÖLGESİ önceden belirleneek işaretlenmelidir. Tüm çalışanlar tarafından toplanma bölgesi biliniyor olmalıdır.</t>
  </si>
  <si>
    <t>Acil durum talimatının olmaması</t>
  </si>
  <si>
    <t xml:space="preserve">Bilgisizlik sonucunda acil durumlarda hasar ve zararın artması </t>
  </si>
  <si>
    <t>İşletme için acil durum talimatı hazırlanmalıdır. Acil durumlarda hareket tarzı tüm çalışanlar için biliniyor olmalıdır. Ayrıca personellerin içinden koruma ekibi-yangın söndürme ekibi-ilkyardım ekibi-haberleşme ekibi-kurtarma ekibi ve acil durumlarda koordineyi sağlayacak bir koordinatör belirlenmelidir. Acil durumlarla ilgili talimatlar işyerinin görünür alanlarına asılmalıdır.Acil durumlarda görevlendirilmiş ekipler ilkyardım eğitim merkezi ve iftaiye gibi kuruluşlarda eğitim aldırılmalıdır.</t>
  </si>
  <si>
    <t xml:space="preserve">ECZA DOLABININ OLMAMASI </t>
  </si>
  <si>
    <t>Yaralanma durumlarında ilk müdehalenin yapılamaması</t>
  </si>
  <si>
    <t>İşletmenin belirlenecek  bölümlerine ecza dolapları tedarik edilmelidir. Her 20 personel için bir personel ilkyardımcı eğitimine katılmış temel ilkyardımcı olmalıdır. Ayrıca işyerinin belirlenmiş alanlarına ilkyardımcı personelin iletişim bilgileride görünür şekilde asılmalıdır.İlkyardım sadece ilkyardım yapmayı bilen personel tarafından yapılmalıdır.</t>
  </si>
  <si>
    <t xml:space="preserve">Araç sürücülerinin yetkinliklerinin olmaması </t>
  </si>
  <si>
    <t>Trafik kazası-yaralanma-ölüm</t>
  </si>
  <si>
    <t>Tüm araç sürücülerinin SRC ve psikotkenik belgesi olmalıdır.Araç sürücüleri trafikte daima emniyet kemerini kullanıyor olmalıdır. Araç sürücülerinin genel araç bakımlarını her sevkiyat öncesi kontrol etmeli arızalı araçların derhal arızaları giderilmelidir.Ayrıca araç sürücüleri tüm trafik kurallarına uymalıdır.</t>
  </si>
  <si>
    <t xml:space="preserve">Kullanılan sevkiyat araçlarında veya kiralanan sevkiyat araçlarında gerekli ekipmanların bulunmaması </t>
  </si>
  <si>
    <t xml:space="preserve">Yangına geç müdahale, ilkyardımın gecikmesi </t>
  </si>
  <si>
    <t>Tüm sevkiyat araçlarında yangın tüpleri bulunmalıdır.Yangın tüplerinin dolulukları kontrol edlmelidir. Araçlarda ilkyardım çantası bulunmalıdır. Ayrıca araçlarda yaşanabilecek acil durumlarda aracı durdurduklarında diğer araçların görebilmesi için reflektifli bariyerlerden bulunmalıdır.Araç sürücüleri acil durumda kimleri arayacağını bilmeli-acil durumlarda aranacak telefon numaraları aracın görünür bir noktasında asılı olmalıdır.</t>
  </si>
  <si>
    <t xml:space="preserve">Yangın önlemlerinin yetersiz olması </t>
  </si>
  <si>
    <t xml:space="preserve">Yangına geç müdahale edilmesi hasar ve zararın artması </t>
  </si>
  <si>
    <t xml:space="preserve">Muhtemel bir yangında yangın söndürme cihazlarına kolayca ulaşılabilmesi için, yangın söndürme cihazlarının önü daima açık tutulmalıdır, Bunların önüne istif yapılması önlenmeli ve yasaklanmalıdır Buna dair uyarı ve ikaz levhaları gerekli yerlere asılmalıdır. Yangına müdahale ekibi oluşturulmalı, gerekli eğitim ve tatbikatlar yapılmalıdır Seyyar yangın söndürme cihazlarının en geç altı ayda bir tartılmak, yılda bir ise tamamen boşaltılıp yeniden doldurmak suretiyle kontrolleri yapılmalıdır.İşletme içerisinde acil durumlarda müdahale edebilecek yangın müdehale ekibi oluşturularak eğitilmelidir.                                       </t>
  </si>
  <si>
    <t>Çalışanların kişisel koruyucu ekipmanları bulunmamaktadır.</t>
  </si>
  <si>
    <t>kaza,yaralanma</t>
  </si>
  <si>
    <t>iş makinaları</t>
  </si>
  <si>
    <t>periyodik bakımları</t>
  </si>
  <si>
    <t>işletme içerisinde kullanılan tüm makine ve aletlerin periyodik bakımları yetkili kişiler tarafından düzenli yapılması sağlanmalıdır.</t>
  </si>
  <si>
    <t>inşaat alanına izinsiz girişlerin engellenmesi</t>
  </si>
  <si>
    <t>izinsiz veya tehlikeli bölgelere giriş sonucu iş kazası yaşanması</t>
  </si>
  <si>
    <t>dışarıdan inşaat alanına girişlerin engellenmesi için inşaat alanının etrafı kapatılacaktır.</t>
  </si>
  <si>
    <t>Boşluklar</t>
  </si>
  <si>
    <t>inşaat içerisin deki boşluklardan doğacak kazalar</t>
  </si>
  <si>
    <t>İnşaat alanında oluşan ve süreç içinde oluşabilecek tüm boşluklar sağlam malzeme ile işin özelliğine göre ya üzerleri veya çevreleri çevrilecek şekilde kapatılarak asla boşluk bulundurulmayacaktır. Dış cephe, yangın merdivenleri, kat merdivenleri ve havalandırma boşluklarına çalışanların düşmemesi için uygun korkuluklar yapılacaktır.</t>
  </si>
  <si>
    <t>Kaldırma araçları</t>
  </si>
  <si>
    <t>Güvenlik testleri</t>
  </si>
  <si>
    <t>İş yerinde kullanılan tüm mobilya, elektrik veya sadece mronvel( motorsuz) vinç, gırgır vinç, elektrikli iskele gibi araçlar her üç ayda bir güvenlik testinden geçirilerek rapor sonucuna göre hareket edilecek raporlar işyerinde saklanacaktır</t>
  </si>
  <si>
    <t>Güvensiz kullanımı</t>
  </si>
  <si>
    <t>Katlara malzeme çıkarılmasında, kovayı kata çeken işçi kendisin emniyet kemerinin uzatma halatı ile uygun bir yere bağlayarak çalışacak ve çengeli demirle kovayı kendisine doğru çekerek kata alacaktır</t>
  </si>
  <si>
    <t>Çalışma alanında uyarıcıların olmaması</t>
  </si>
  <si>
    <t>Çalışma alanları emniyet şeritleri ile çevrilerek çalışma alanları uyarı ve işaretçileriyle görünür kılınacak.</t>
  </si>
  <si>
    <t>Yük asansörleri</t>
  </si>
  <si>
    <t>bilinçsiz kullanımı</t>
  </si>
  <si>
    <t>Yük asansörleri ile işçi taşınmayacaktır. Kapasiteleri belirtilecek, fazla yük taşınmayacaktır. Malzeme düşmesine karşı etrafı kapalı olacaktır. Çelik halatlar sık sık kontrol edilecektir</t>
  </si>
  <si>
    <t>Hareketli aksamlarının koruyucuları bulunmaması</t>
  </si>
  <si>
    <t>Makine hareketli parçaları uzuv kapılmasını engellemek için koruyucu kapakları kapalı olmalıdır.</t>
  </si>
  <si>
    <t>Yanıcı/Parlayıcı malzemelerin depolanması</t>
  </si>
  <si>
    <t>Yangın, patlama</t>
  </si>
  <si>
    <t>1) Malzeme Güvenlik Bilgi Formları doğrultusunda uygun depolama koşullarının belirlenmesi
2) Ateşten uzak tutulması, uyarı işaret levhalarının asılması
3) Yeterli sayıda yangın söndürme tüpünün görünür ve kolay erişilebilir noktalara koyulması
4) Kaba inşaatın bitmesi ile cephe, boyalama işlemleri başlayacaktır. Bu madde inşaatın ilerlemesiyle tekrar gözden geçirilmelidir.</t>
  </si>
  <si>
    <t>Ağır malzemelerin istiflenmesi</t>
  </si>
  <si>
    <t>Malzemelerin devrilmesi</t>
  </si>
  <si>
    <t>i) İstiflemelerin 2 metreyi geçmemesi
ii) İstifleme yaparken piramit şeklinde kademe arttıkça içe doğru girilmesi</t>
  </si>
  <si>
    <t>Makina arızaları nedeniyle oluşan iş kazaları</t>
  </si>
  <si>
    <t>İş makinalarının insanlara çarpması</t>
  </si>
  <si>
    <t>İş makinası üzerinden düşme</t>
  </si>
  <si>
    <t>Malzeme düşmesi sonucu(taş ve toprak) kafa yaralanması</t>
  </si>
  <si>
    <t>Beton pompasını Kullanan Operatörün Eğitimsiz Olması</t>
  </si>
  <si>
    <t>İşçinin Dengesini Kaybederek Yüksekten Düşmesi</t>
  </si>
  <si>
    <t>Pompa Kullanan Operatörün Gerekli Eğitimleri Almış Olması İşçide  Emniyet Kemeri Olması</t>
  </si>
  <si>
    <t>Depo içinde spiral kullanılması</t>
  </si>
  <si>
    <t>Yanıcı gaz veya sıvıların alev alması</t>
  </si>
  <si>
    <t>i) Yanıcı malzemelerin, el aletlerinin kullanıldığı alandan uzakta depolanması
ii) Gaz birikiminin engellenmesi için yeterli havalandırmanın sağlanması</t>
  </si>
  <si>
    <t>Zemine döşenen tahtaların bazılarının kırık olması ve dik çivelerin bulunması</t>
  </si>
  <si>
    <t>Dikkatsizce basma sonucu düşme ve kırılma, yaralanma</t>
  </si>
  <si>
    <t>Depo yerleşim planı yapılarak yerleşimin sağanması gerekmektedir.</t>
  </si>
  <si>
    <t>İzinsiz veya tehlikeli bölgelere giriş sonucu iş kazası yaşanması</t>
  </si>
  <si>
    <t>İş makinelerinin manevra ve hareket esnasında insanlara çarpması</t>
  </si>
  <si>
    <t>Ankraj Çalışmaları</t>
  </si>
  <si>
    <t>Tozların göze kaçması</t>
  </si>
  <si>
    <t xml:space="preserve">Göz rahatsızlıkları </t>
  </si>
  <si>
    <t>CE Sertifikalı koruyucu toz gözlüğü kullanılması</t>
  </si>
  <si>
    <t>Ankraj deliği delinmesi</t>
  </si>
  <si>
    <t xml:space="preserve">Delme işlemi sırasında kopan parçaların işçilerin üzerine düşmesi  </t>
  </si>
  <si>
    <t xml:space="preserve">i) Ankraj çalışmalarından etkilenebilecek alanın emniyet şeridi çekilerek kapatılması
ii) Delim yapılan bölümün altının ve etrafının gerekli malzeme ile kapatılması </t>
  </si>
  <si>
    <t>Demir İşleri (Boru ve demir istiflemesi)</t>
  </si>
  <si>
    <t>Boru / Demir taşınması</t>
  </si>
  <si>
    <t>İnsanlara çarpma</t>
  </si>
  <si>
    <t>Taşınacak demirlerin dikkatli bir şekilde taşınması</t>
  </si>
  <si>
    <t>Ağır Boru / Demir taşınması</t>
  </si>
  <si>
    <t>Kas ve eklem hasarları</t>
  </si>
  <si>
    <t>i) İşçi başına 25kg'dan fazla yük taşınmaması
ii) Boruların / Demirlerin birkaç kişi tarafından taşınması, manevracı görevlendirilmesi</t>
  </si>
  <si>
    <t>Kot demirleri</t>
  </si>
  <si>
    <t>Takılıp düşme</t>
  </si>
  <si>
    <t>Kot demirlerinin belirlenerek kesilmesi</t>
  </si>
  <si>
    <t>Malzeme istiflenmesi</t>
  </si>
  <si>
    <t>İnsanlar üzerine devrilme</t>
  </si>
  <si>
    <t>Kalıp malzemelerinin düzenli şek,lde istiflenmesi sağlanmalıdır.</t>
  </si>
  <si>
    <t>Çivili malzemeler</t>
  </si>
  <si>
    <t>Çivi batması</t>
  </si>
  <si>
    <t>Yüksekten kalıp malzemesi düşmesi</t>
  </si>
  <si>
    <t>Çalışana kalıp çarpması</t>
  </si>
  <si>
    <t>İmalatta kullanılan kalıp malzemelerinin kullanımdan sonra yapı kenarlarında bırakılmaması
Çivileri, vidaları sökülen kalıplar mutlaka aşağıya taşınmalı, sökülmüş halde duvar üzerinde bırakılmamalıdır.</t>
  </si>
  <si>
    <t>Kalıp Üzerindeki İşçinin Diğer İşçilerin Üzerine Düşmesi</t>
  </si>
  <si>
    <t>Söküm yapan işçinin üzerine, sökülen kalıp malzemesinin düşmesi</t>
  </si>
  <si>
    <t>Söküm işlemi için gerekli ekipmanın ve yeterli personelin sağlanması</t>
  </si>
  <si>
    <t xml:space="preserve">Merdiven kullanımı </t>
  </si>
  <si>
    <t>Merdivenlerin sabitlenmemiş olması</t>
  </si>
  <si>
    <t>Merdivenin kayması</t>
  </si>
  <si>
    <t>i) Merdivenlerin 1/4(zemin/yükseklik) oranına uyularak yerleştirilmesi
ii) Merdivenlerin kaymasının engelleneceği şekilde yukardan yada aşağıdan sabitlenmesi</t>
  </si>
  <si>
    <t>Merdivenlerin eğimlerinin uygun olmaması</t>
  </si>
  <si>
    <t>İşçinin dengesini kaybedip düşmesi</t>
  </si>
  <si>
    <t>Merdivenlere çıkılan alana uygun eğimin verilmesi</t>
  </si>
  <si>
    <t>Tahta merdiven kullanılması</t>
  </si>
  <si>
    <t>Merdiven çökmesi</t>
  </si>
  <si>
    <t>El merdivenleri ile kenarda çalışma</t>
  </si>
  <si>
    <t>Dengesini kaybedip düşme</t>
  </si>
  <si>
    <t>Kenar noktalarda çalışan personelin el merdiveni yerine iskele kullanması</t>
  </si>
  <si>
    <t>Tam oturmayan ayakların altına kırılgan malzeme konulması</t>
  </si>
  <si>
    <t>Uygun sağlamlıkta kırılmayacak malzemeler temin edilmesi</t>
  </si>
  <si>
    <t xml:space="preserve">İskelenin çökmesi </t>
  </si>
  <si>
    <t>Tekerleklerdeki emniyet mandalının kilitlenmemesi</t>
  </si>
  <si>
    <t>Talimatlar hazırlanması, sürekli kontrol edilmesi</t>
  </si>
  <si>
    <t>Tekerleklerin iskele büyüklüğüne uygun olmaması</t>
  </si>
  <si>
    <t>İskele büyüklüğüne uygun tekerlek temin edilmesi</t>
  </si>
  <si>
    <t>İskele yapısının uygun olmaması</t>
  </si>
  <si>
    <t>İskelenin yıkılması</t>
  </si>
  <si>
    <t>Talimat ve şartnameler hazırlanarak uygun iskele standartlarının tebliğ edilmesi</t>
  </si>
  <si>
    <t>Malzemenin Aşağı Düşmesi</t>
  </si>
  <si>
    <t>Tekerlekli İskelelerde Frenin Olmaması</t>
  </si>
  <si>
    <t>Freni Bulunmayan Tekerlekli İskele Kullanılmaması</t>
  </si>
  <si>
    <t>İşçinin Dengesi Kaybederek Aşağıya Düşmesi</t>
  </si>
  <si>
    <t>İskele Üzerinde Çalışırken Tüm İşçilerin Emniyet Kemeri Takması</t>
  </si>
  <si>
    <t>Sökü Yapılması</t>
  </si>
  <si>
    <t>Malzemelerin İşçilerin Üzerine Düşmesi</t>
  </si>
  <si>
    <t>Sökü İşinin Belli Bi Düzen Sırasıyla Çevre Güvenliği Alınmadan Yapılmaması</t>
  </si>
  <si>
    <t>El Aletleri Kullanımı (Hilti Kullanımı)</t>
  </si>
  <si>
    <t>Kırılan parçalar</t>
  </si>
  <si>
    <t>Parça sıçramaları</t>
  </si>
  <si>
    <t>Fiş prize takılmış iken ayar veya bakım yapılması</t>
  </si>
  <si>
    <t>El aletinin aniden çalışması sonucu  kazalar</t>
  </si>
  <si>
    <t>Bakım ve ayar yapılırken prizden çıkarma</t>
  </si>
  <si>
    <t>Bozuk veya kırılmış olması</t>
  </si>
  <si>
    <t>Kullanıcı kişiler tarafından makinelerin her çalıştırılmasında gözle kontrol edilmesi, makine kazaları hakkında eğitimler verilmesi</t>
  </si>
  <si>
    <t>Matkap ucu</t>
  </si>
  <si>
    <t>Siperlik kullanılması</t>
  </si>
  <si>
    <t>Elektrikte takılı bırakma</t>
  </si>
  <si>
    <t>İstemsiz makine çalışması</t>
  </si>
  <si>
    <t>Koruyucusunun/muhafazasının olmaması</t>
  </si>
  <si>
    <t>Kesim yapan personelin çapaklara maruz kalması</t>
  </si>
  <si>
    <t>Koruyucuların temin edilip takılması</t>
  </si>
  <si>
    <t>Kesim sırasında parçalanan kesici/aşındırıcı diskin, kesim yapan personeli yaralaması</t>
  </si>
  <si>
    <t>Hareketli parçaları olan makinelerin kontrol edilerek koruyucuların taktırılması</t>
  </si>
  <si>
    <t>Spiral taştan çıkan çapaklar</t>
  </si>
  <si>
    <t>Göze çapak isabet etmesi</t>
  </si>
  <si>
    <t>Koruyucu gözlük kullanmama</t>
  </si>
  <si>
    <t xml:space="preserve">Malzeme sıçraması </t>
  </si>
  <si>
    <t>Eğitimler düzenlenmesi</t>
  </si>
  <si>
    <t>Topraklamaların yapılması</t>
  </si>
  <si>
    <t>Sıcak çapak parçacıkları</t>
  </si>
  <si>
    <t>Yanıcı gaz veya sıvılara yakın çalışma</t>
  </si>
  <si>
    <t>El Aletleri Kullanımı (Daire kesici)</t>
  </si>
  <si>
    <t>Daire kesicinin yanlış kullanılması</t>
  </si>
  <si>
    <t>El ve vücut yaralanmaları</t>
  </si>
  <si>
    <t>i) Sabit olmayan malzemenin, tezgah üzerinde sabitlenerek kesilmesi
ii) Kesicinin, sabit olan yüzeye oturtularak kesim yapılması</t>
  </si>
  <si>
    <t>Şap işlemi</t>
  </si>
  <si>
    <t>Kaygan zemin</t>
  </si>
  <si>
    <t>Kişisel koruyucu kullanmama</t>
  </si>
  <si>
    <t>İşçilere çizme verilmesi</t>
  </si>
  <si>
    <t>Titreşim motoru</t>
  </si>
  <si>
    <t>Çalışanın periyodik olarak değiştirilmesi</t>
  </si>
  <si>
    <t>Mikser</t>
  </si>
  <si>
    <t>Mikserin hareketli kısımlarına kapılma</t>
  </si>
  <si>
    <t>Mikserin cihaz ve elektrik kontrolü
Çalışanların eğitilmesi</t>
  </si>
  <si>
    <t>Yanıcı maddelerin yakınında çalışma</t>
  </si>
  <si>
    <t>Yanıcı malzemenin olduğu alanda çalışmama</t>
  </si>
  <si>
    <t>Kaynak ışınları</t>
  </si>
  <si>
    <t>Gözlere zarar</t>
  </si>
  <si>
    <t>Vücut yanıkları</t>
  </si>
  <si>
    <t>İş elbisesi kullanılması</t>
  </si>
  <si>
    <t>Kaynak gazları</t>
  </si>
  <si>
    <t>Gazların solunması</t>
  </si>
  <si>
    <t>Gaz maskesi kullanılması, aspirasyon sistemi yapılması</t>
  </si>
  <si>
    <t>Elektrod kaynağı akım üreteçleri</t>
  </si>
  <si>
    <t>Kaynak sırasında oluşan çapaklar</t>
  </si>
  <si>
    <t>Çapakları çekiç ile uzaklaştırırken göze çapak kaçması</t>
  </si>
  <si>
    <t>Koruyucu iş gözlüğü kullanılması</t>
  </si>
  <si>
    <t>Pano kapaklarının açık olması</t>
  </si>
  <si>
    <t>Yetkisiz kişilerin müdahalesi</t>
  </si>
  <si>
    <t>Panoların sabitlenmemesi</t>
  </si>
  <si>
    <t>Devrilmeden kaynaklı elektrik kaçağı</t>
  </si>
  <si>
    <t>Elektrik panolarının sabitlenmiş olarak kullanılması</t>
  </si>
  <si>
    <t xml:space="preserve">Elektrik kaçağı </t>
  </si>
  <si>
    <t>Panoların önünde yalıtkan paspas olmaması</t>
  </si>
  <si>
    <t xml:space="preserve">Yalıtkan paspas temin edilerek, </t>
  </si>
  <si>
    <t>Panolardaki yalıtımın eksik olması</t>
  </si>
  <si>
    <t>Eksik olanların tespit edilerek, elektrik birimi tarafından tamamlanması</t>
  </si>
  <si>
    <t>Pano topraklamalamasının yapılmamış olması</t>
  </si>
  <si>
    <t>Elektrik birimi tarafından topraklamaların yapılması</t>
  </si>
  <si>
    <t>Ağır malzemelerin dengesiz istiflenmesi</t>
  </si>
  <si>
    <t>Çalışanlar üzerine yıkılma</t>
  </si>
  <si>
    <t>İstifleme alanlarının devrilme bölgesi kadar sınırlandırılması</t>
  </si>
  <si>
    <t>İstifleme alanının çalışma alanı içerisinde seçilmesi</t>
  </si>
  <si>
    <t>Malzeme istif alanlarının çalışma alanı dışında belirlenmesi</t>
  </si>
  <si>
    <t>İstiflenen malzemeyi tanımlayan bilgilerin olmaması</t>
  </si>
  <si>
    <t xml:space="preserve">Patlama ve yangın </t>
  </si>
  <si>
    <t>Karanlık bölgelerde istifleme yapılması</t>
  </si>
  <si>
    <t>Ağır malzemelerin insanlar üzerine devrilmesi</t>
  </si>
  <si>
    <t>Karanlık alanlarda yapılan istiflerin aydınlatılması, etrafının emniyet bariyerleri ile kapatılması</t>
  </si>
  <si>
    <t>Yanıcı, kesici, iletken malzemelerin elektrik hattı yakınlarında istiflenmesi</t>
  </si>
  <si>
    <t>Yanıcı, kesici, iletken malzemeler elektrik hatları yakınında veya üzerinde istiflenmeyecek belirlenen istif noktaları olacaktır ve elektrik hatları korunacaktır.</t>
  </si>
  <si>
    <t>İmalatta kullanılan kalıp malzemelerinin kullanımından sonra çivilerinin temizlenerek istiflenmesi</t>
  </si>
  <si>
    <t>Pompanın Beton Alan Kazanının Korkuluğunun Olmaması</t>
  </si>
  <si>
    <t>İşçinin Kazana Düşmesi</t>
  </si>
  <si>
    <t>Tüm Kazanlarda Korkuluk Olması</t>
  </si>
  <si>
    <t>Manevracı Bulundurulmaması</t>
  </si>
  <si>
    <t>Sürücünün Manevra Yaparken Yardım Alması</t>
  </si>
  <si>
    <t>Kolon/kiriş üzerindeki işçinin emniyet kemersiz olması</t>
  </si>
  <si>
    <t>İşçinin dengesini kaybederek aşağıya düşmesi</t>
  </si>
  <si>
    <t>i) Kolon/kiriş etrafına korkuluk yapılması
ii) Korkuluklu iskelede çalışma yapılması
iii) Emniyet kemeri kullanarak çalışma yapılması</t>
  </si>
  <si>
    <t>Elektrik Panoları-Panoların Kapaklarının  Kilitli Olmaması</t>
  </si>
  <si>
    <t>İşçileri Elektrik Çarpması</t>
  </si>
  <si>
    <t>Kilitsiz Kapaklı Pano Kullanılmaması</t>
  </si>
  <si>
    <t>Bağlantıları Yetkisiz Kimselerin Yapması</t>
  </si>
  <si>
    <t>Elektrik İşlerini Yetkisiz Kimselere Yaptırılmaması</t>
  </si>
  <si>
    <t>Kabloların Açık Yerlerden Geçmesi</t>
  </si>
  <si>
    <t>i) Sürücünün manevracı yardımı ile hareket etmesi
ii) İşçilerin araca yaklaştırılmaması</t>
  </si>
  <si>
    <t>Açık/dış bölümlerde çalışma</t>
  </si>
  <si>
    <t>Yağışlı hava koşulları</t>
  </si>
  <si>
    <t>İşçilerin kaygan zeminde düşmesi</t>
  </si>
  <si>
    <t>Yağışlı hava koşullarında çalışma yapılmaması</t>
  </si>
  <si>
    <t>İskele Üzerine Aşırı Malzeme Yüklenmesi</t>
  </si>
  <si>
    <t>İskelenin Çökmesi</t>
  </si>
  <si>
    <t>İskele üzerine kapasitesi dışında malzeme yüklenmemesi</t>
  </si>
  <si>
    <t xml:space="preserve">Mobil Vinç kullanımı </t>
  </si>
  <si>
    <t>Periyodik kontrollerin yapılmaması</t>
  </si>
  <si>
    <t>Vinç arızası sonucu vincin yada taşınan malzemelerin devrilmesi</t>
  </si>
  <si>
    <t>Periyodik kontrollerin yetkili bir makine mühendisi yada teknik servis tarafından yapılması ve raporlanması</t>
  </si>
  <si>
    <t>Vinç operatörünün ehil olmaması</t>
  </si>
  <si>
    <t>Vincin yanlış kullanımı sonucu iş kazası meydana gelmesi</t>
  </si>
  <si>
    <t>i) Şantiye sahasına giriş yapacak operatörlerin daha önceden operatör belgelerini göndermeleri
ii) Operatör belgesi bulunmayan kişilerin vinci kullanmalarının engellenmesi</t>
  </si>
  <si>
    <t>Vincin sabitlendiği noktada uygun tesviye yapılmaması</t>
  </si>
  <si>
    <t>Vincin yıkılması</t>
  </si>
  <si>
    <t>i) Vincin kurulacağı alanın tesviyesinin yapılması
ii) Sağlam takozlar ile vincin desteklenmesi</t>
  </si>
  <si>
    <t>Ağır malzemelerin taşınması</t>
  </si>
  <si>
    <t>i) Yük taşınması esnasında bomun manevra alanda insan bulundurulmaması, alanın emniyet şeritleri ile girişe kapatılması
ii) Kaldırılan yük altında insan bulundurulmaması</t>
  </si>
  <si>
    <t>Vincin görüş alanının sınırlı olması</t>
  </si>
  <si>
    <t>Bomun binaya yada iskeleye çarpması</t>
  </si>
  <si>
    <t>i) Bomun hareket alanı içerisinde, iskelede çalışma yapılmaması
ii) Telsiz ile veya işaretli haberleşme yöntemlerini bilen manevracı yardımı ile kaldırma-taşıma yapılması</t>
  </si>
  <si>
    <t>Malzemenin dengesiz bağlanarak taşınması</t>
  </si>
  <si>
    <t>Malzeme devrilmesi</t>
  </si>
  <si>
    <t>Malzemelerin konusunda ehil kişiler tarafından bağlanması, sepet vb. taşıyıcılar kullandırılması</t>
  </si>
  <si>
    <t>Eski/yıpranmış sapan kullanılması</t>
  </si>
  <si>
    <t>Sapanın kopması sonucu kaldırılan malzemenin düşmesi</t>
  </si>
  <si>
    <t>Kaldırma/taşıma işleminden önce, sapanların kontrol edilmesi ve yıpranmış olanların değiştirimesi</t>
  </si>
  <si>
    <t>Vincin şantiye içerisindeki manevraları</t>
  </si>
  <si>
    <t>Manevracı kullanma</t>
  </si>
  <si>
    <t>Keskin kenarlı malzemelerin taşınması</t>
  </si>
  <si>
    <t>Sapanların tahrip olması sonucu malzeme düşmesi</t>
  </si>
  <si>
    <t>i) Sapanlar için koruyucu kılıf kullanılması
ii) Sapanın periyodik olarak kontrol edilmesi</t>
  </si>
  <si>
    <t>Tek sapan ile malzeme taşınması</t>
  </si>
  <si>
    <t>Taşınan malzemenin sapandan kurtularak işçinin üzerine düşmesi</t>
  </si>
  <si>
    <t>Kaldırmada her iki uçta sapan kullanılması</t>
  </si>
  <si>
    <t>Kanca ucunda emniyet mandalının olmaması</t>
  </si>
  <si>
    <t>Sapanın kancadan kurtulması sonucu malzeme düşmesi</t>
  </si>
  <si>
    <t>Emniyet mandalı bulunmayan kanca ile kaldırma/taşıma yapılmaması</t>
  </si>
  <si>
    <t>İzolasyon</t>
  </si>
  <si>
    <t>Yanıcı membran</t>
  </si>
  <si>
    <t>Membran ısıtılırken alev alması</t>
  </si>
  <si>
    <t>İzolasyon işlemi sırasında hazırda yangın söndürme cihazı bulundurulması</t>
  </si>
  <si>
    <t>Tüpler ve hortumları</t>
  </si>
  <si>
    <t>Tüplerde alevin geri tepmesi</t>
  </si>
  <si>
    <t>Alev geri tepme vantili konulmalıdır.</t>
  </si>
  <si>
    <t>Kimyasal malzemelerin depolanması</t>
  </si>
  <si>
    <t>Kimyasallara maruz kalma</t>
  </si>
  <si>
    <t>i) Malzeme güvenlik bilgi formlarının ilgililere duyurulması
ii) Formların çalışma alanında bulundurulması
iii) Çalışanlara konu ile ilgili eğitim verilmesi</t>
  </si>
  <si>
    <t>Malzemelerin düzensiz istiflenmesi</t>
  </si>
  <si>
    <t>İnsanların üzerine yıkılması</t>
  </si>
  <si>
    <t>Depo yerleşim planı yapılarak yerleşimin sağanması</t>
  </si>
  <si>
    <t>Araç devrilmesi</t>
  </si>
  <si>
    <t>Beton Dökümü Sırasında Parçalanan Plywood ve kalasların sıçraması</t>
  </si>
  <si>
    <t>Sıçrayan Malzemelerin İşçilerin Üzerine Düşmesi</t>
  </si>
  <si>
    <t xml:space="preserve">Çalışma Öncesi Denetimlerin yapılması </t>
  </si>
  <si>
    <t>Yağlı el veya eldivenle oksijen tüplerinin kullanılması</t>
  </si>
  <si>
    <t>Yağlı el veya eldivenle tüplerin kullanılmaması, bu konuda gerekli bilinçlendirilmenin yapılması</t>
  </si>
  <si>
    <t>Yetkisiz kişilerce müdahale</t>
  </si>
  <si>
    <t>Pano üzerinde yetkili kişilerin bilgilerinin yazılması, işçilerin bu yönde bilinçlendirilmesi</t>
  </si>
  <si>
    <t>Üçüncü şahısların sahaya izinsiz girişi</t>
  </si>
  <si>
    <t>İş kazalarına maruz kalınması</t>
  </si>
  <si>
    <t>1) Ziyaretçi prosedürünün hazırlanması ve uygulanması
2) Ziyaretçilere baret verilmesi ve gereken durumlarda nezaretçi sağlanması
3) Ani müdehaleler için güvenlik personelininde baret ve reflektörlü yeleğinin olması gerekmektedir.</t>
  </si>
  <si>
    <t>Kişisel koruyucuların bulunmaması</t>
  </si>
  <si>
    <t>Güvenlik birimi tarafından güvenlik önlemlerini almamış kişilerin uyarılması ve dışarı çıkartılması</t>
  </si>
  <si>
    <t>Kaza geçiren kişiye kısa süre içerisinde müdahale edilememesi</t>
  </si>
  <si>
    <t xml:space="preserve">İş kazalarının etkilerinin artması </t>
  </si>
  <si>
    <t>1)Acil durum telefon listelerinin hazırlanıp gerekli yerlere asılması
2) Acil durum planlarının hazırlanması 
3) Acil durum tatbikatlarının yapılması</t>
  </si>
  <si>
    <t>Şantiye içinde haberleşme eksikliği</t>
  </si>
  <si>
    <t>Şantiyedeki olaylara kısa sürede müdahale edememe</t>
  </si>
  <si>
    <t>Güvenlik birimi çalışanlarına telsiz verilerek konu hakkında eğitilmesi, tatbikat yapılması</t>
  </si>
  <si>
    <t>Yıkma/kırma İşleri</t>
  </si>
  <si>
    <t>Yıkım sırasında parçaların etrafa fırlaması</t>
  </si>
  <si>
    <t>Fırlayan parçaların insanlara çarpması</t>
  </si>
  <si>
    <t>i) Yıkım alanında, en az yıkılan yapı yüksekliğinin iki katına eşdeğer güvenlik alanı oluşturulması
ii) alanın etrafının kapatılması</t>
  </si>
  <si>
    <t>Demir İşleri</t>
  </si>
  <si>
    <t>Demirlerin işçiler tarafından taşınması</t>
  </si>
  <si>
    <t>Demirin işçinin ayağına düşmesi</t>
  </si>
  <si>
    <t>i) Her işçinin taşıyabileceği sayıda(maks. 25kg) demir taşıması
ii) Uygun iş ayakkabısı kullanılması</t>
  </si>
  <si>
    <t>İstifin kayması</t>
  </si>
  <si>
    <t>İstiflenen demirlerin yuvarlanması sonucu yaralanma</t>
  </si>
  <si>
    <t>İstfilenecek demirlerin en fazla üç kademe olması</t>
  </si>
  <si>
    <t>Kalıp İçindeki Betonun İşçiler Üzerine Gelmesi</t>
  </si>
  <si>
    <t>Merdiven basamaklarının dar olması</t>
  </si>
  <si>
    <t>Kayma, düşme</t>
  </si>
  <si>
    <t>Merdivenlere korkuluk yapılması, basamakların genişletilmesi</t>
  </si>
  <si>
    <t>Merdivenin yapıldığı malzemenin kaygan olması</t>
  </si>
  <si>
    <t>Merdiven malzemesinin kaymalara karşı doğru seçilmesi</t>
  </si>
  <si>
    <t>Merdiven basamaklarının kırılabilir olması</t>
  </si>
  <si>
    <t>Merdiven yapımında sağlam malzeme kullanılması, merdivenin dikmeler ile desteklenmesi</t>
  </si>
  <si>
    <t>Merdivenlerde korkuluk olmaması</t>
  </si>
  <si>
    <t>Her merdivene korkuluk yapılması</t>
  </si>
  <si>
    <t>Merdivenin çalışma platformu olarak kullanılması</t>
  </si>
  <si>
    <t>Denge kaybı sonucu düşme</t>
  </si>
  <si>
    <t>Uzun sürecek ve dikkat gerektiren işlerde merdiven yerine iskele veya ahşap/metal çalışma platformlarının kullanılması</t>
  </si>
  <si>
    <t xml:space="preserve">İskele parçalarnın uygun olmayan taşınması </t>
  </si>
  <si>
    <t>İskele demirlerine kafa çarpması</t>
  </si>
  <si>
    <t>Baret kullanılması</t>
  </si>
  <si>
    <t>İskele Üzerindeki Malzemelerin Aşağıya Düşmesi</t>
  </si>
  <si>
    <t>İskelenin Başka Yere Taşınması</t>
  </si>
  <si>
    <t>İskele Tekerlerinden Herhangi Birinin Olmaması</t>
  </si>
  <si>
    <t>İskelenin Üzerindeki Malzemelerin Diğer İşçilerin Üzerine Yıkılması</t>
  </si>
  <si>
    <t xml:space="preserve">Tekerlerinden Herhangi biri Eksik yada Arızalı İskele Kullanılmaması ve denetimin yapıldıktan sonra çalışmaya başlanılması </t>
  </si>
  <si>
    <t>İskelenin Tekerleksiz Sürüklenerek Taşınması</t>
  </si>
  <si>
    <t>İşitme ayıpları</t>
  </si>
  <si>
    <t>Kulak koruyucular verilmesi</t>
  </si>
  <si>
    <t>Tozlar</t>
  </si>
  <si>
    <t>Tozların solunması</t>
  </si>
  <si>
    <t>Kimyasal katkı maddelerinin kullanılması</t>
  </si>
  <si>
    <t>Malzeme Güvenlik Bilgi Formlarının(MSDS) ilgililere duyurulması, formların çalışma alanında bulundurulması</t>
  </si>
  <si>
    <t>Perdah makinasının hatalı kullanımı
Perdah makinasının KKD'siz kullanımı
Operatörün eğitimsiz olması</t>
  </si>
  <si>
    <t>Çalışanın yaralanması</t>
  </si>
  <si>
    <t xml:space="preserve">Uygun kullanım
Uygun KKD ile makinanın kullanımı </t>
  </si>
  <si>
    <t>Perdah makinasının hareketli parçalarına uzun elbiselerin takılması</t>
  </si>
  <si>
    <t>Uygun KKD ve iş elbiseleri ile kullanımın sağlanması</t>
  </si>
  <si>
    <t>Tüpler için taşıma arabalarının olmaması</t>
  </si>
  <si>
    <t>İnsan gücü ile taşınması sonucu devrilme</t>
  </si>
  <si>
    <t>Taşıma arabaları temin edilmesi</t>
  </si>
  <si>
    <t>Tüplerin bağlanmaması</t>
  </si>
  <si>
    <t>Devrilme</t>
  </si>
  <si>
    <t>Tüplerin tehlike anında hemen çözülebilecek şekilde bağlanması</t>
  </si>
  <si>
    <t>Yaya kaldırımı veya yol kenarına istifleme yapılması</t>
  </si>
  <si>
    <t>Yayaların kaldırımı kullanamamalarından dolayı trafik yoluna çıkması</t>
  </si>
  <si>
    <t>Malzemelerin şantiye alanında belirlenmiş uygun noktalarda istiflenmesi</t>
  </si>
  <si>
    <t>Yüksek istifleme yapılması</t>
  </si>
  <si>
    <t>İstif devrilmesi</t>
  </si>
  <si>
    <t>3 metreyi aşmayacak şekilde istifleme yapılması</t>
  </si>
  <si>
    <t>Malzemelerin insanların üzerine devrilmesi veya havalanarak insanlara çarpması sonucu yaralanma</t>
  </si>
  <si>
    <t>i) Dikey istifleme yapılmaması
ii) Kolay havalanabilecek malzemelerin bağlanması yada üzerine ağırlık konulması
iii) Malzemelerin sandık/kutu vs. İçerisinde istiflenmesi</t>
  </si>
  <si>
    <t>Yanıcı malzemelerin istiflenmesi</t>
  </si>
  <si>
    <t>Yanıcı malzeme istiflerinin yanında yangın hidrantı, yangın söndürme tüpü bulundurulması</t>
  </si>
  <si>
    <t>Beton dökümünde boru patlaması</t>
  </si>
  <si>
    <t xml:space="preserve">Borunun işçiye  çarpması </t>
  </si>
  <si>
    <t>Beton pompasının olağan bakımlarının zamanında yapılması</t>
  </si>
  <si>
    <t>Beton dökümünde pompa bomunun hareketi</t>
  </si>
  <si>
    <t xml:space="preserve">Bomun işçiye çarpması </t>
  </si>
  <si>
    <t>Beton dökümü sırasında çalışanların beton pompa bomunu gözleyerek tehlikeli hareketlerden kaçınmak</t>
  </si>
  <si>
    <t>Beton Pompası-Pompanın Eklem Yerlerinden Patlaması</t>
  </si>
  <si>
    <t>Basılan Betonun İşçinin Üzerine Gelmesi</t>
  </si>
  <si>
    <t xml:space="preserve">Pompanın Tüm Elemanlarının Sürekli Kontrol Edilmesi </t>
  </si>
  <si>
    <t>Beton Pompasının Peryodik Kontrollerinin yapılmaması</t>
  </si>
  <si>
    <t>Patlayan Pompa Borularından  Çıkan Betondan İşçilerin yaralanması</t>
  </si>
  <si>
    <t>Pompanın Peryodik Kontrollerinin Düzenli Yapılması</t>
  </si>
  <si>
    <t>Beton Mikseri geri sinyallerinin çalışmaması</t>
  </si>
  <si>
    <t xml:space="preserve">İşçilere Çarpması / Trafik kazası </t>
  </si>
  <si>
    <t>Araçların Peryodik Bakımlarının Yapılması</t>
  </si>
  <si>
    <t>Şantiye Hız Limitlerine Uyulmaması</t>
  </si>
  <si>
    <t>İşçilere Çarpması / Kaza Yapması</t>
  </si>
  <si>
    <t>Şantiye Sahasında Belirtilmiş Hız Limitlerine Uyulması</t>
  </si>
  <si>
    <t>Vibratör kullanımının yeterki/ehil olmayan kişilerce yapılması</t>
  </si>
  <si>
    <t>Vibratör kullanımı için bilinçli ve eğitilmiş kişilerin seçilmesi</t>
  </si>
  <si>
    <t>Tüplerin sıcakta bekletilmesi</t>
  </si>
  <si>
    <t>Tüpler serin noktalarda beklemelidir.</t>
  </si>
  <si>
    <t>Tüplerin ellerde taşınması</t>
  </si>
  <si>
    <t>Düşme ve patlama</t>
  </si>
  <si>
    <t>Tüplerin tüp arabaları ile taşınması çalışanların kas ve iskelet sistemleri için gereklidir.</t>
  </si>
  <si>
    <t>Isıtılan membran</t>
  </si>
  <si>
    <t>Çalışanların ellerine yapışması</t>
  </si>
  <si>
    <t>İzolasyon çalışanlarına koruyucu eldiven temin edilmesi</t>
  </si>
  <si>
    <t>Kaygan/gevşek zeminde çalışma</t>
  </si>
  <si>
    <t>Kayarak düşme sonucunda yaralanma</t>
  </si>
  <si>
    <t>i) Mümkünse zeminin düzeltilerek kaymayacak hale getirilmesi
ii) Zeminin düzeltilmesi mümkün değilse, ayak kaymalarına karşı dikkatli hareket edilmesi</t>
  </si>
  <si>
    <t>Saha/ofis çalışmaları</t>
  </si>
  <si>
    <t>Acele etme sonucu dikkatsiz davranmak</t>
  </si>
  <si>
    <t>Uzuv takılması/çarpması ve/veya denge kaybı sonucu yaralanma</t>
  </si>
  <si>
    <t>i) Çalışma alanına giderken, çalışma esnasında ve çalışma alanından dönerken acele edilmemesi
ii) Tespiti durumunda müdahale edilmesi</t>
  </si>
  <si>
    <t>El aletinin vücuda temas etmesi sonucu yaralanma</t>
  </si>
  <si>
    <t>i) El aletleri ile çalışırken acele edilmemesi
ii) Tespiti durumunda müdahale edilmesi</t>
  </si>
  <si>
    <t>Su tankının yalıtımı</t>
  </si>
  <si>
    <t>Su yalıtım malzemesinin uygulanması</t>
  </si>
  <si>
    <t>Tüp gaz kullanımı sırasında yangın çıkması</t>
  </si>
  <si>
    <t>Çalışma alanında yangın söndürme tüpü bulundurulması</t>
  </si>
  <si>
    <t>Çalışma alanı zeminindeki sivri/keskin malzemeler</t>
  </si>
  <si>
    <t>Ayağa batma sonucu yaralanma</t>
  </si>
  <si>
    <t>i) İnşaat sahasına girişlerde koruyucu iş ayakkabısı giyilmesi</t>
  </si>
  <si>
    <t>İşe uygun olmayan el aleti kullanılması</t>
  </si>
  <si>
    <t>El aletinin kayarak / sıyrılarak / boşa çıkarak uzuv yaralanmasına sebebiyet vermesi</t>
  </si>
  <si>
    <t>Yapılan işe uygun el aleti kullanılması gerekmektedir.</t>
  </si>
  <si>
    <t>Çalışma şartlarının ergonomik olmaması</t>
  </si>
  <si>
    <t>Kas eklem rahatsızlıkları-bel fıtığı</t>
  </si>
  <si>
    <t>*Sürekli oturarak çalışan personel için ayarlanabilir sandalyeler tedarik edilmelidir.                                                                       *Zaman zaman personel ofis egzersizleri yapmalıdır.Elle yük taşıma yapan personele elle yük kaldırma eğitimi verilmelidir.</t>
  </si>
  <si>
    <t>Düzensiz ve dağınık çalışma alanı</t>
  </si>
  <si>
    <t>Takılarak düşme/uzuv çarpması sonucu yaralanma</t>
  </si>
  <si>
    <t>i) Kullanılmayan malzemelerin toplatılıp düzenli istiflenmesi
ii) Çalışma sırasında ve sonrasında çalışma alanının temiz ve düzenli tutulması</t>
  </si>
  <si>
    <t>Kişisel koruyucu donanımın(KKD) uygun şekilde kullanılmaması</t>
  </si>
  <si>
    <t>Kişisel koruyucu donanımdan beklenen yeterli korumanın sağlanamaması sonucu yaralanma</t>
  </si>
  <si>
    <t>İs güvenliği eğitimleri</t>
  </si>
  <si>
    <t>1. çalışanlara gerekli iş güvenliği eğitimleri verilecektir.           2. iş yerindeki tehlikeler hakkında bilgilendirme eğitimleri verilecektri . 3 acil durum bilgilendirme eğitimleri verilecektri.</t>
  </si>
  <si>
    <t>Yüksekten düşme
Acil durumlarda kaçışın zorlaşması</t>
  </si>
  <si>
    <t xml:space="preserve">Tozlu ortam </t>
  </si>
  <si>
    <t xml:space="preserve">Toza maruz kalma </t>
  </si>
  <si>
    <t>CE Sertifikalı Toz maskesi kullanılması</t>
  </si>
  <si>
    <t>Demirinin bağlanması</t>
  </si>
  <si>
    <t>Demirin/bağ telinin ele batması</t>
  </si>
  <si>
    <t>Uzun demirlerin işçiler tarafından taşınması</t>
  </si>
  <si>
    <t>Demirlerin diğer çalışanlara çarpması</t>
  </si>
  <si>
    <t>Döşenen demir üzerinde yürümek</t>
  </si>
  <si>
    <t>Ayak burkulması/kırılmalar</t>
  </si>
  <si>
    <t>Döşenen demierler üzerinde yürünmesi gerekiyorsa yürüme platformunun temin edilmesi ve bir yol güzergahının çıkartılması
KKD'lerden çelik burunlu ayakkabı giydirilmesi, depoda stoklarının bulundurulması</t>
  </si>
  <si>
    <t>Tüm İskelelerde Merdiven Bulunması</t>
  </si>
  <si>
    <t>İskelelerin taşıma kapasitelerinin belirlenip iskele üzerinde açık bir şekilde yer alması</t>
  </si>
  <si>
    <t>Sökülen çivili malzemelerin düzensiz bırakılması</t>
  </si>
  <si>
    <t>İşi Bittikten Sonra Tekerleği Olmayan İskelelerin Sökülüp Tekrar Kurulması</t>
  </si>
  <si>
    <t>Koruyucu eldiven kullanmama</t>
  </si>
  <si>
    <t xml:space="preserve">Spiralin el ile teması </t>
  </si>
  <si>
    <t>Oksi-asetilen tüplerin basınç göstergelerinin bozuk olması</t>
  </si>
  <si>
    <t>Yüksek basınçla çalışma</t>
  </si>
  <si>
    <t>Basınç göstergelerinin tamir edilmesi</t>
  </si>
  <si>
    <t>Kullanma esnasında fincan tipi kulaklık kullanılmaması</t>
  </si>
  <si>
    <t>Duymaya yönelik kayıplar</t>
  </si>
  <si>
    <t>Uygun kulaklık kullanılması</t>
  </si>
  <si>
    <t>Basınçlı hava ile çalışanların üzerini temizlemesi</t>
  </si>
  <si>
    <t>Duyu organlarında hasar</t>
  </si>
  <si>
    <t>Kompresörün amacı dışında kullanılmaması</t>
  </si>
  <si>
    <t>Kimyasalların istiflenmesi</t>
  </si>
  <si>
    <t>Birbirleri ile reaksiyona girme</t>
  </si>
  <si>
    <t>Kimyasalların güvenlik bilgi formuna göre ayrı depolanması</t>
  </si>
  <si>
    <t>Çelik konstrüksiyon malzemeler</t>
  </si>
  <si>
    <t>Dikey istifleme yapılması sonucu insanlar üzerine devrilme</t>
  </si>
  <si>
    <t>Yatay istifleme yapılması</t>
  </si>
  <si>
    <t>Uyarı Levhalarının Olmaması</t>
  </si>
  <si>
    <t>Çevresine Uyarı Levhası Eklenmeden Sahaya Levha Eklenmemesi</t>
  </si>
  <si>
    <t>Toprak, kum ile çalışma</t>
  </si>
  <si>
    <t>Zehirli böcek ve sürüngenler</t>
  </si>
  <si>
    <t>Böcek sokması sonucu zehirlenme</t>
  </si>
  <si>
    <t>i) Böcek/sürüngen tarafından ısırılma/sokulma olaylarının saklanmaması
ii) Müdahele edilmeden en kısa sürede İSG Birimine veya Sağlık Birimine haber verilmesi
iii) Mümkünse böceğin/sürüngenin kapalı bir kap/kutu içerisine konularak İSG Birimine veya Sağlık Birimine getirilmesi</t>
  </si>
  <si>
    <t>Kırım yapılan bölümde mukavemetin azalması</t>
  </si>
  <si>
    <t>Kırılan bölümün çökmesi</t>
  </si>
  <si>
    <t>i) Kırılan bölümün bir alt kattan dikmeler ile desteklenmesi
ii) Kırma işlemi boyunca emniyet kemeri takılması</t>
  </si>
  <si>
    <t>Olumsuz hava şartları</t>
  </si>
  <si>
    <t xml:space="preserve">Araçlarda olumsuz hava şartlarına göre gerekli ekipmanlar bulundurulmalıdır. Kışın araç lastikleri kar lastiği olmalıdır. Ayrıca olumsuz hava koşulları için araçlarda zincir vb ekipmanlar bulundurulmalıdır. </t>
  </si>
  <si>
    <t>Gece yaşanabilecek olaylar</t>
  </si>
  <si>
    <t>Şantiyeye sabotaj yapılması</t>
  </si>
  <si>
    <t>i) Bekçi/güvenlik personeli istihdam edilmesi
ii) Gece devriye atılması</t>
  </si>
  <si>
    <t>ÇOK TEHLİKELİ</t>
  </si>
  <si>
    <t>Gelen malzemelerin indirilmesi için aaraç yanaşması</t>
  </si>
  <si>
    <t>ÇALIŞAN TEMSİLCİSİ</t>
  </si>
  <si>
    <t>Etraftaki yapılara/araçlara/çalışanlara çarparak kaza yapması</t>
  </si>
  <si>
    <t>Spiral taş patlaması</t>
  </si>
  <si>
    <t>Makine ile işlem bittikten sonra prizden çekilmesi hakkında talimat, eğitimler düzenlenmesi</t>
  </si>
  <si>
    <t>İskelenin Üzerindeki Malzemelerin ve iskelenin diğer İşçilerin Üzerine Yıkılması</t>
  </si>
  <si>
    <t>Yaralanma/ölüm</t>
  </si>
  <si>
    <t>Kişisel koruyucular hakkında eğitimler verilmesi, çalışma esnasında kontrolör görevlendirilmesi</t>
  </si>
  <si>
    <t>Vibratörün emniyet mandalının olmaması/ arızalı olması</t>
  </si>
  <si>
    <t>Yaralalanma</t>
  </si>
  <si>
    <t>Makine kullanılmadan önce ve periyodik olarak kontrol edilmesi</t>
  </si>
  <si>
    <t>İskele ayaklarının yere tam oturmaması</t>
  </si>
  <si>
    <t>Yüksekte korkuluksuz çalışma</t>
  </si>
  <si>
    <t>İskelenin devrilmesi, çalışanların yaralanması</t>
  </si>
  <si>
    <t>Mesleki eğitim belgeleri olmayanların sertifikaları tamamlandı.</t>
  </si>
  <si>
    <t>Çalışma yerlerinde çalışanların güvenliği öncelikle, güvenli korkuluklar, düşmeyi önleyici platformlar, bariyerler, kapaklar, çalışma iskeleleri, güvenlik ağları  gibi toplu koruma tedbirleri ile sağlanır.</t>
  </si>
  <si>
    <t>Demir bağlama işi yapan işçilerin koruyucu eldiven kullanmaları-  senelik Tetanos aşısı yaptırılması</t>
  </si>
  <si>
    <t>Uzun malzemelerin başında ve sonunda olmak üzere en az iki kişi tarafından taşınması</t>
  </si>
  <si>
    <t>Kaynak maskesi kullanılması</t>
  </si>
  <si>
    <t>Pano kapaklarının her an kapalı ve kilitli tutulması</t>
  </si>
  <si>
    <t>Uygun kişisel koruyucu donanımlar verilmesi, topraklamanın olması</t>
  </si>
  <si>
    <t>Merdivende kullanılan ahşap malzemelerin hasarsız malzemelerden şeçilmesi</t>
  </si>
  <si>
    <t>Sökülecek bağlantı elemanlarının emniyet pimlerinin sırasıyla üstten alta doğru  çıkarılması.</t>
  </si>
  <si>
    <t>Ehliyetsiz kişiler tarafından kullanılmasından doğacak kazalar</t>
  </si>
  <si>
    <t>işletme içerisinde kullanılan makinaların opraratörleri kullanma yetki belgesine sahip olmalıdır.</t>
  </si>
  <si>
    <t>Beton Yüksekliği 100 cm'den fazla olan manhole ağızlarının düşmeye karşı kapatılması</t>
  </si>
  <si>
    <t>Perdah makinasının emniyet mandalının bozuk/çalışmıyor olması</t>
  </si>
  <si>
    <t>Kullanımından önce mutlaka mandalın kontrol edilmesi gereklidir</t>
  </si>
  <si>
    <t>Perdah makinesi deposuna benzin yakıt ikmali</t>
  </si>
  <si>
    <t>Depoya akaryakıt  dolumu gölgede ve kıvılcım/alev çıkaran herhangi bir alet, cihazdan en az 10 mt uzakta yapılmalı, makine civarında bulunanların cep telefonları kapalı olmalıdır. Dolum esnasında makine üzerine alevle yaklaşma tabelası asılmalıdır. Dolumdan önce dolumcunun üzerindeki antistatik elektrik atılmalıdır.</t>
  </si>
  <si>
    <t>Görevli olmayan kişilerin vinc çalışma sahasına girerek kazaya sebep olmaları</t>
  </si>
  <si>
    <t>25 mt çapında vinc merkezli emniyetli bölgenin sağlanması</t>
  </si>
  <si>
    <t>Beton mikseri ve pompası çevresinin güvenliğinin sağlanması</t>
  </si>
  <si>
    <t>Yaralanma</t>
  </si>
  <si>
    <t>Beton dökülmesi esnasında alana girecek yetkisiz kişilerin girmesini engellemek için güvenliğinin emniyet şeridi yada alan perdesi gibi malzemelerle çevrelenmesi.</t>
  </si>
  <si>
    <t>Kazı esnasında çalışma alanının güvenliğinin sağlanması</t>
  </si>
  <si>
    <t>ilgisiz kişilerin kazı alanına girerek iş kazasına sebebiyet vermeleri</t>
  </si>
  <si>
    <t>Kazı yapılan alanın çevresinin en az 25 m çapında güvenlik şeridi ile çevrilerek kapatılması</t>
  </si>
  <si>
    <t>Kazıdan sonra açık çukur oluşması</t>
  </si>
  <si>
    <t>Kazı yapılan yere düşerek iş kazasına sebebiyet verme</t>
  </si>
  <si>
    <t>Oluşan çukurun etrafının perde ile kapatılması</t>
  </si>
  <si>
    <t>Silindir makinesi ile düzleme</t>
  </si>
  <si>
    <t xml:space="preserve">Silindirin çalışam alanına giren personelin iş kazasına uğraması </t>
  </si>
  <si>
    <t>Silindirin çalışma alanının güvenliğinin sağlanması</t>
  </si>
  <si>
    <t>Beton kesme makinası ile çalışma</t>
  </si>
  <si>
    <t>Makinanın susus kalması ile kesme esnasında kesicinin patlaması</t>
  </si>
  <si>
    <t>Konrol edilmeden kesicinin takılarak kullanmaya başlama, kesicinin patlaması</t>
  </si>
  <si>
    <t>Gerkeli kkd kullanmadan çalışma yaparak kazaya sebebiyet verme</t>
  </si>
  <si>
    <t>Ehliyetsiz kişilerin kullanmasından doğacak iş kazaları</t>
  </si>
  <si>
    <t>Su deposu sürekli kontrol edilmelidir</t>
  </si>
  <si>
    <t>Kesici bıçağın her kullanımdan önce kontrol edilmesi.</t>
  </si>
  <si>
    <t>Kulaklık, kıvılcıma dayanıklı çelik burunlu ayakkabı, dar elbise, işe uygun eldiven, koruyucu gözlük yada siperlik kullanılması</t>
  </si>
  <si>
    <t>Beton kesme makinesi deposuna benzin yakıt ikmali</t>
  </si>
  <si>
    <t>yaralanmalara müdahale edilememesi</t>
  </si>
  <si>
    <t>Vücutta yanma</t>
  </si>
  <si>
    <t>Kaynak hortumlarında yanma</t>
  </si>
  <si>
    <t>Yanıcı ve yakıcı tüplerin çıkışlarında ve şaloma girişlerinde birer adet alev kesici ventil bulundurulması</t>
  </si>
  <si>
    <t xml:space="preserve">i) Parlayıcı, patlayıcı malzemelerle ( tiner, benzin, alkol… vb gibi) kullanma amacı dışında başka yerlerde kullanılmasının tehlikeli ve yasak olduğu çalışanlara anlatılacak, 
ii) Bu maddelerin MSDS formları hakkında çalışanlar bilgilendirilecek,
iii) Bu maddeler kilit altında tutulacak, sorumlusu malzeme çıkış fişi karşılığı ne amaçla alındığı belirtilerek alınacak. İşi biten yarım veya boş tenekleler toplanılarak boşların tehlikeli atık toplanma bölgesine imza karşılığı sevkedilecek, yarım tenekelerin ağzı kapalı kaplarda kilit altında muhafazası sağlanacaktır.
</t>
  </si>
  <si>
    <t>Kostik sıçraması</t>
  </si>
  <si>
    <t>KOSTİK TANKI</t>
  </si>
  <si>
    <t>Kostik tankı çevresinde çalışma esnasında çalışanların kostikten gelecek herhangi bir tehlikeye karşı Resmi Gazete'de yayınlanan 25368 sayılı Kişisel Koruyucu Donanım Yönetmeliğinde tarif edildiği gibi kimyasala dayanıklı iş elbisesi, kimyasala dayanıklı iş eldiveni,  kimyasala dayanıklı iş ayakkabısı, kimyasala dayanıklı siperlikli yüz maskesi kullanması gerekmektedir.</t>
  </si>
  <si>
    <t>Resmi Gazete'de yayınlanan 25368 sayılı Kişisel Koruyucu Donanım Yönetmeliğinde tarif edildiği gibi çalışanlara karuyucu gözlük,toz maskesi.şapka baret,çelik burunlu ayakkabı,iş elbisesi(tulum)  ve eldiven temin edilmeli ve KKD siz çalışmalarına izin verilmemelidir.2 metreyi aşan yükseklerde çalışmalarda paraşüt tipi emniyet kemeri kullanılması gereklidir ve sağlam bir şekilde emniyet kemerinin bağlanması gerekmektedir</t>
  </si>
  <si>
    <t>Resmi Gazete'de yayınlanan 25368 sayılı Kişisel Koruyucu Donanım Yönetmeliğinde tarif edildiği gbi cCE sertifikalı toz maskesi verilmesi</t>
  </si>
  <si>
    <t>Kişisel koruyucu donanımın(KKD) uygun şekilde kullanılması, KKD' lerle ilgili eğitim verilmesi</t>
  </si>
  <si>
    <t> Acil durum ekipleri (Haberleşme, söndürme, kurtarma, koruma, ilk yardım ekipleri) ‘nin belirlenmesi gerekmektedir ve Acil durum eylem planına bu ekiplerin yazılması gerekmektedir. Ekip listesi işletmenin herkes tarafından görünebilecek panosuna asılması gerekmektedir. Personel sayısının %10’u ilk yardım sertifikasına sahip olmalıdır.</t>
  </si>
  <si>
    <t>STROBOSKOPİK ETKİ</t>
  </si>
  <si>
    <t>Işığın stroboskopik  etkisi sebebiyle dönen cisimlerin duruyormuş gibi görünmesi</t>
  </si>
  <si>
    <t>  Makina tezgahları üzerindeki döner aksamın ışık etkisi sebebiyle (stroboskobik etki) dönmüyormuş gibi görünmesini engellemek için Üç fazlı aydınlatma sistemi kullanılmalı veya Tehlike risk düzeyi yüksek olan bölgelerde en az ve en fazla aydınlatılan noktalar arasındaki oran % 10 dan daha büyük olmamalıdır.</t>
  </si>
  <si>
    <t>Yıllık periyodik  bakımlarının yapılmamış olması</t>
  </si>
  <si>
    <t>Her bölüm için  6 kg'lık  ABC tipi KKT yangın söndürme tüpü temin edilmiştir</t>
  </si>
  <si>
    <t>Üç ayda bir firmamızın isg uzmanı tarafından kontrol edilip kayıt altına alınmaktadır.</t>
  </si>
  <si>
    <t>Yangın tüpleri seyyar oladuğu için açıkta ve kolay ulaşılabilecek yerlerdedir.</t>
  </si>
  <si>
    <t>Acil çıkış yönleri ana firma tarafından  belirlenmiştir.</t>
  </si>
  <si>
    <t>Parlayıcı, yanıcı maddelerin amacı dışında kullanılması</t>
  </si>
  <si>
    <t>ACİL DURUM</t>
  </si>
  <si>
    <t>Çalışırken metal kalas kullanılmaması</t>
  </si>
  <si>
    <t>İskeleler için yeterli miktarda metal kalas temin edilmesi, çalışma koşullarının sürekli denetlenmesi</t>
  </si>
  <si>
    <t>Platformda yeteri kadar ve açık aralıklı metal kalas kullanılmaması</t>
  </si>
  <si>
    <t>Platform zeminin aralıksız olarak metal kalaslarla kaplanması</t>
  </si>
  <si>
    <t>Çalışırken tek metal kalas kullanılması</t>
  </si>
  <si>
    <t>Söküm işleminde gerekli alet ekipmanın kullanılmaması</t>
  </si>
  <si>
    <t>Basınçlı hava kullanımı</t>
  </si>
  <si>
    <t>Güvenli çalışma bölgesinin güvenliğinin sağlanmaması</t>
  </si>
  <si>
    <t>YÜRÜYÜŞ YOLU</t>
  </si>
  <si>
    <t>Düşme, kayma, takılmaya bağlı yaralanmalar</t>
  </si>
  <si>
    <t xml:space="preserve">Yaralanma/
uzuv kaybı/ölüm </t>
  </si>
  <si>
    <t>Yürüyüş yollarındaki çatlak ve kırıkların, deliklerin onarılması ve yolların düzenlenmesi, gerekli işaretlerin uygun olarak yerleştirilmesi</t>
  </si>
  <si>
    <t>İNŞAATTA TEHLİKE VE RİSK DEĞERLENDİRME FORMU</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</si>
</sst>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b/>
      <sz val="11"/>
      <color theme="1"/>
      <name val="Calibri"/>
      <family val="2"/>
      <charset val="162"/>
      <scheme val="minor"/>
    </font>
    <font>
      <sz val="10"/>
      <color theme="1"/>
      <name val="Calibri"/>
      <family val="2"/>
      <scheme val="minor"/>
    </font>
    <font>
      <b/>
      <sz val="8"/>
      <color theme="1"/>
      <name val="Calibri"/>
      <family val="2"/>
      <charset val="162"/>
      <scheme val="minor"/>
    </font>
    <font>
      <b/>
      <sz val="7"/>
      <color theme="1"/>
      <name val="Calibri"/>
      <family val="2"/>
      <charset val="162"/>
      <scheme val="minor"/>
    </font>
    <font>
      <b/>
      <sz val="9"/>
      <color theme="1"/>
      <name val="Calibri"/>
      <family val="2"/>
      <charset val="162"/>
      <scheme val="minor"/>
    </font>
    <font>
      <sz val="9"/>
      <color theme="1"/>
      <name val="Calibri"/>
      <family val="2"/>
      <charset val="162"/>
      <scheme val="minor"/>
    </font>
    <font>
      <sz val="10"/>
      <color theme="1"/>
      <name val="Calibri"/>
      <family val="2"/>
      <charset val="162"/>
      <scheme val="minor"/>
    </font>
    <font>
      <b/>
      <sz val="10"/>
      <color theme="1"/>
      <name val="Calibri"/>
      <family val="2"/>
      <scheme val="minor"/>
    </font>
    <font>
      <sz val="11"/>
      <color theme="1"/>
      <name val="Calibri"/>
      <family val="2"/>
      <scheme val="minor"/>
    </font>
    <font>
      <sz val="9"/>
      <name val="Calibri"/>
      <family val="2"/>
      <charset val="162"/>
      <scheme val="minor"/>
    </font>
    <font>
      <b/>
      <sz val="14"/>
      <color theme="1"/>
      <name val="Calibri"/>
      <family val="2"/>
      <charset val="162"/>
      <scheme val="minor"/>
    </font>
    <font>
      <sz val="14"/>
      <color theme="1"/>
      <name val="Calibri"/>
      <family val="2"/>
      <charset val="162"/>
      <scheme val="minor"/>
    </font>
    <font>
      <b/>
      <sz val="10"/>
      <color theme="1"/>
      <name val="Calibri"/>
      <family val="2"/>
      <charset val="162"/>
      <scheme val="minor"/>
    </font>
    <font>
      <sz val="10"/>
      <name val="Arial"/>
      <family val="2"/>
      <charset val="162"/>
    </font>
    <font>
      <b/>
      <sz val="12"/>
      <color theme="1"/>
      <name val="Calibri"/>
      <family val="2"/>
      <charset val="162"/>
      <scheme val="minor"/>
    </font>
    <font>
      <sz val="9"/>
      <color theme="0"/>
      <name val="Calibri"/>
      <family val="2"/>
      <charset val="162"/>
      <scheme val="minor"/>
    </font>
  </fonts>
  <fills count="12">
    <fill>
      <patternFill patternType="none"/>
    </fill>
    <fill>
      <patternFill patternType="gray125"/>
    </fill>
    <fill>
      <patternFill patternType="solid">
        <fgColor rgb="FF92D050"/>
        <bgColor indexed="64"/>
      </patternFill>
    </fill>
    <fill>
      <patternFill patternType="solid">
        <fgColor theme="8" tint="-0.249977111117893"/>
        <bgColor indexed="64"/>
      </patternFill>
    </fill>
    <fill>
      <patternFill patternType="solid">
        <fgColor theme="4" tint="0.59999389629810485"/>
        <bgColor indexed="64"/>
      </patternFill>
    </fill>
    <fill>
      <patternFill patternType="solid">
        <fgColor rgb="FFFF0000"/>
        <bgColor indexed="64"/>
      </patternFill>
    </fill>
    <fill>
      <patternFill patternType="solid">
        <fgColor rgb="FFFFFF00"/>
        <bgColor indexed="64"/>
      </patternFill>
    </fill>
    <fill>
      <patternFill patternType="solid">
        <fgColor theme="3" tint="-0.249977111117893"/>
        <bgColor indexed="64"/>
      </patternFill>
    </fill>
    <fill>
      <patternFill patternType="solid">
        <fgColor rgb="FF00FF00"/>
        <bgColor indexed="64"/>
      </patternFill>
    </fill>
    <fill>
      <patternFill patternType="solid">
        <fgColor rgb="FFFF00FF"/>
        <bgColor indexed="64"/>
      </patternFill>
    </fill>
    <fill>
      <patternFill patternType="solid">
        <fgColor theme="6" tint="0.39997558519241921"/>
        <bgColor indexed="64"/>
      </patternFill>
    </fill>
    <fill>
      <patternFill patternType="solid">
        <fgColor theme="0" tint="-0.14999847407452621"/>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s>
  <cellStyleXfs count="3">
    <xf numFmtId="0" fontId="0" fillId="0" borderId="0"/>
    <xf numFmtId="9" fontId="9" fillId="0" borderId="0" applyFont="0" applyFill="0" applyBorder="0" applyAlignment="0" applyProtection="0"/>
    <xf numFmtId="0" fontId="14" fillId="0" borderId="0"/>
  </cellStyleXfs>
  <cellXfs count="88">
    <xf numFmtId="0" fontId="0" fillId="0" borderId="0" xfId="0"/>
    <xf numFmtId="0" fontId="2" fillId="0" borderId="0" xfId="0" applyFont="1"/>
    <xf numFmtId="0" fontId="1" fillId="0" borderId="0" xfId="0" applyFont="1"/>
    <xf numFmtId="0" fontId="0" fillId="0" borderId="0" xfId="0" applyAlignment="1">
      <alignment vertical="center"/>
    </xf>
    <xf numFmtId="0" fontId="7" fillId="0" borderId="1" xfId="0" applyFont="1" applyBorder="1" applyAlignment="1">
      <alignment horizontal="center" vertical="center"/>
    </xf>
    <xf numFmtId="0" fontId="8" fillId="3" borderId="1" xfId="0" applyFont="1" applyFill="1" applyBorder="1" applyAlignment="1">
      <alignment horizontal="center" vertical="center" textRotation="90"/>
    </xf>
    <xf numFmtId="0" fontId="8" fillId="3"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0" fillId="0" borderId="0" xfId="0" applyAlignment="1">
      <alignment wrapText="1"/>
    </xf>
    <xf numFmtId="0" fontId="7" fillId="0" borderId="1" xfId="0" applyFont="1" applyBorder="1" applyAlignment="1">
      <alignment horizontal="center" vertical="center" wrapText="1"/>
    </xf>
    <xf numFmtId="0" fontId="0" fillId="0" borderId="0" xfId="0" applyAlignment="1">
      <alignment horizontal="left" vertical="center" wrapText="1"/>
    </xf>
    <xf numFmtId="0" fontId="0" fillId="0" borderId="1" xfId="0" applyBorder="1" applyAlignment="1">
      <alignment wrapText="1"/>
    </xf>
    <xf numFmtId="0" fontId="7" fillId="10" borderId="1" xfId="0" applyFont="1" applyFill="1" applyBorder="1" applyAlignment="1">
      <alignment horizontal="center" vertical="center"/>
    </xf>
    <xf numFmtId="9" fontId="7" fillId="11" borderId="1" xfId="1" applyFont="1" applyFill="1" applyBorder="1" applyAlignment="1">
      <alignment horizontal="center" vertical="center"/>
    </xf>
    <xf numFmtId="0" fontId="0" fillId="0" borderId="1" xfId="0" applyBorder="1" applyAlignment="1">
      <alignment horizontal="center" wrapText="1"/>
    </xf>
    <xf numFmtId="0" fontId="6" fillId="5" borderId="23" xfId="0" applyFont="1" applyFill="1" applyBorder="1" applyAlignment="1">
      <alignment horizontal="center" vertical="center"/>
    </xf>
    <xf numFmtId="0" fontId="6" fillId="9" borderId="23" xfId="0" applyFont="1" applyFill="1" applyBorder="1" applyAlignment="1">
      <alignment horizontal="center" vertical="center"/>
    </xf>
    <xf numFmtId="0" fontId="6" fillId="6" borderId="23" xfId="0" applyFont="1" applyFill="1" applyBorder="1" applyAlignment="1">
      <alignment horizontal="center" vertical="center"/>
    </xf>
    <xf numFmtId="0" fontId="0" fillId="0" borderId="27" xfId="0" applyBorder="1" applyAlignment="1">
      <alignment wrapText="1"/>
    </xf>
    <xf numFmtId="0" fontId="10" fillId="8" borderId="33" xfId="0" applyFont="1" applyFill="1" applyBorder="1" applyAlignment="1">
      <alignment horizontal="center" vertical="center"/>
    </xf>
    <xf numFmtId="0" fontId="1" fillId="0" borderId="1" xfId="0" applyFont="1" applyBorder="1" applyAlignment="1">
      <alignment horizontal="center" vertical="center" wrapText="1"/>
    </xf>
    <xf numFmtId="0" fontId="7" fillId="0" borderId="1" xfId="0" applyFont="1" applyBorder="1" applyAlignment="1">
      <alignment vertical="center" wrapText="1"/>
    </xf>
    <xf numFmtId="0" fontId="0" fillId="0" borderId="0" xfId="0" applyAlignment="1">
      <alignment horizontal="center" vertical="center" wrapText="1"/>
    </xf>
    <xf numFmtId="0" fontId="0" fillId="0" borderId="19" xfId="0" applyBorder="1" applyAlignment="1"/>
    <xf numFmtId="0" fontId="0" fillId="0" borderId="17" xfId="0" applyBorder="1" applyAlignment="1"/>
    <xf numFmtId="0" fontId="0" fillId="0" borderId="20" xfId="0" applyBorder="1" applyAlignment="1"/>
    <xf numFmtId="0" fontId="15" fillId="0" borderId="1" xfId="0" applyFont="1" applyBorder="1" applyAlignment="1"/>
    <xf numFmtId="0" fontId="15" fillId="0" borderId="35" xfId="0" applyFont="1" applyBorder="1" applyAlignment="1"/>
    <xf numFmtId="0" fontId="7"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7" fillId="0" borderId="1" xfId="0" quotePrefix="1" applyFont="1" applyBorder="1" applyAlignment="1">
      <alignment horizontal="center" vertical="center"/>
    </xf>
    <xf numFmtId="0" fontId="16" fillId="7" borderId="23" xfId="0" applyFont="1" applyFill="1" applyBorder="1" applyAlignment="1">
      <alignment horizontal="center" vertical="center"/>
    </xf>
    <xf numFmtId="0" fontId="0" fillId="0" borderId="16" xfId="0"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0" fillId="0" borderId="34" xfId="0" applyBorder="1" applyAlignment="1">
      <alignment horizontal="center"/>
    </xf>
    <xf numFmtId="0" fontId="0" fillId="0" borderId="0" xfId="0" applyBorder="1" applyAlignment="1">
      <alignment horizontal="center"/>
    </xf>
    <xf numFmtId="0" fontId="0" fillId="0" borderId="12" xfId="0" applyBorder="1" applyAlignment="1">
      <alignment horizontal="center"/>
    </xf>
    <xf numFmtId="0" fontId="0" fillId="0" borderId="21"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11" fillId="0" borderId="19" xfId="0" applyFont="1" applyBorder="1" applyAlignment="1">
      <alignment horizontal="center" vertical="center"/>
    </xf>
    <xf numFmtId="0" fontId="12" fillId="0" borderId="17" xfId="0" applyFont="1" applyBorder="1" applyAlignment="1">
      <alignment horizontal="center" vertical="center"/>
    </xf>
    <xf numFmtId="0" fontId="12" fillId="0" borderId="18"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1" fillId="0" borderId="22" xfId="0" applyFont="1" applyBorder="1" applyAlignment="1">
      <alignment horizontal="center" vertical="center"/>
    </xf>
    <xf numFmtId="0" fontId="1" fillId="0" borderId="6" xfId="0" applyFont="1" applyBorder="1" applyAlignment="1">
      <alignment horizontal="center" vertical="center"/>
    </xf>
    <xf numFmtId="0" fontId="1" fillId="0" borderId="5" xfId="0" applyFont="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 xfId="0" applyFont="1" applyBorder="1" applyAlignment="1">
      <alignment horizontal="center"/>
    </xf>
    <xf numFmtId="0" fontId="11" fillId="0" borderId="23" xfId="0" applyFont="1" applyBorder="1" applyAlignment="1">
      <alignment horizontal="center"/>
    </xf>
    <xf numFmtId="0" fontId="3" fillId="0" borderId="26" xfId="0" applyFont="1" applyBorder="1" applyAlignment="1">
      <alignment horizontal="center" vertical="center"/>
    </xf>
    <xf numFmtId="0" fontId="3" fillId="0" borderId="32" xfId="0" applyFont="1" applyBorder="1" applyAlignment="1">
      <alignment horizontal="center" vertical="center"/>
    </xf>
    <xf numFmtId="0" fontId="3" fillId="0" borderId="25" xfId="0" applyFont="1" applyBorder="1" applyAlignment="1">
      <alignment horizontal="center" vertical="center"/>
    </xf>
    <xf numFmtId="0" fontId="1" fillId="0" borderId="8" xfId="0" applyFont="1" applyBorder="1" applyAlignment="1">
      <alignment horizontal="center"/>
    </xf>
    <xf numFmtId="0" fontId="1" fillId="0" borderId="9" xfId="0" applyFont="1" applyBorder="1" applyAlignment="1">
      <alignment horizontal="center"/>
    </xf>
    <xf numFmtId="0" fontId="1" fillId="0" borderId="10" xfId="0" applyFont="1" applyBorder="1" applyAlignment="1">
      <alignment horizontal="center"/>
    </xf>
    <xf numFmtId="0" fontId="1" fillId="0" borderId="11" xfId="0" applyFont="1" applyBorder="1" applyAlignment="1">
      <alignment horizontal="center"/>
    </xf>
    <xf numFmtId="0" fontId="1" fillId="0" borderId="0" xfId="0" applyFont="1" applyBorder="1" applyAlignment="1">
      <alignment horizontal="center"/>
    </xf>
    <xf numFmtId="0" fontId="1" fillId="0" borderId="12" xfId="0" applyFont="1" applyBorder="1" applyAlignment="1">
      <alignment horizontal="center"/>
    </xf>
    <xf numFmtId="0" fontId="1" fillId="0" borderId="28" xfId="0" applyFont="1" applyBorder="1" applyAlignment="1">
      <alignment horizontal="center"/>
    </xf>
    <xf numFmtId="0" fontId="1" fillId="0" borderId="29" xfId="0" applyFont="1" applyBorder="1" applyAlignment="1">
      <alignment horizontal="center"/>
    </xf>
    <xf numFmtId="0" fontId="1" fillId="0" borderId="30" xfId="0" applyFont="1" applyBorder="1" applyAlignment="1">
      <alignment horizont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26" xfId="0" applyFont="1" applyBorder="1" applyAlignment="1">
      <alignment horizontal="left" vertical="center"/>
    </xf>
    <xf numFmtId="0" fontId="7" fillId="0" borderId="25" xfId="0" applyFont="1" applyBorder="1" applyAlignment="1">
      <alignment horizontal="left" vertical="center"/>
    </xf>
    <xf numFmtId="0" fontId="1" fillId="0" borderId="4" xfId="0" applyFont="1" applyBorder="1" applyAlignment="1">
      <alignment horizontal="center" vertical="center"/>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4" fillId="4" borderId="2" xfId="0" applyFont="1" applyFill="1" applyBorder="1" applyAlignment="1">
      <alignment horizontal="center" vertical="center" textRotation="90" wrapText="1"/>
    </xf>
    <xf numFmtId="0" fontId="4" fillId="4" borderId="3" xfId="0" applyFont="1" applyFill="1" applyBorder="1" applyAlignment="1">
      <alignment horizontal="center" vertical="center" textRotation="90" wrapText="1"/>
    </xf>
    <xf numFmtId="0" fontId="1" fillId="3" borderId="4"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5" xfId="0" applyFont="1" applyFill="1" applyBorder="1" applyAlignment="1">
      <alignment horizontal="center" vertical="center"/>
    </xf>
    <xf numFmtId="0" fontId="13" fillId="0" borderId="22" xfId="0" applyFont="1" applyBorder="1" applyAlignment="1">
      <alignment horizontal="center"/>
    </xf>
    <xf numFmtId="0" fontId="13" fillId="0" borderId="5" xfId="0" applyFont="1" applyBorder="1" applyAlignment="1">
      <alignment horizontal="center"/>
    </xf>
    <xf numFmtId="0" fontId="13" fillId="0" borderId="24" xfId="0" applyFont="1" applyBorder="1" applyAlignment="1">
      <alignment horizontal="center"/>
    </xf>
    <xf numFmtId="0" fontId="13" fillId="0" borderId="25" xfId="0" applyFont="1" applyBorder="1" applyAlignment="1">
      <alignment horizontal="center"/>
    </xf>
    <xf numFmtId="0" fontId="5" fillId="0" borderId="2" xfId="0" applyFont="1" applyBorder="1" applyAlignment="1">
      <alignment horizontal="center" vertical="center" wrapText="1"/>
    </xf>
    <xf numFmtId="0" fontId="5" fillId="0" borderId="7" xfId="0" applyFont="1" applyBorder="1" applyAlignment="1">
      <alignment horizontal="center" vertical="center" wrapText="1"/>
    </xf>
    <xf numFmtId="0" fontId="5" fillId="0" borderId="31" xfId="0" applyFont="1" applyBorder="1" applyAlignment="1">
      <alignment horizontal="center" vertical="center" wrapText="1"/>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cellXfs>
  <cellStyles count="3">
    <cellStyle name="Normal" xfId="0" builtinId="0"/>
    <cellStyle name="Normal 2" xfId="2"/>
    <cellStyle name="Yüzde" xfId="1" builtinId="5"/>
  </cellStyles>
  <dxfs count="5">
    <dxf>
      <font>
        <color theme="1"/>
      </font>
      <fill>
        <patternFill>
          <bgColor rgb="FFFF0000"/>
        </patternFill>
      </fill>
    </dxf>
    <dxf>
      <fill>
        <patternFill>
          <bgColor rgb="FFFF3399"/>
        </patternFill>
      </fill>
    </dxf>
    <dxf>
      <fill>
        <patternFill>
          <bgColor rgb="FFFFFF00"/>
        </patternFill>
      </fill>
    </dxf>
    <dxf>
      <fill>
        <patternFill>
          <bgColor theme="3" tint="-0.24994659260841701"/>
        </patternFill>
      </fill>
    </dxf>
    <dxf>
      <fill>
        <patternFill>
          <bgColor rgb="FF00FF00"/>
        </patternFill>
      </fill>
    </dxf>
  </dxfs>
  <tableStyles count="0" defaultTableStyle="TableStyleMedium2" defaultPivotStyle="PivotStyleMedium9"/>
  <colors>
    <mruColors>
      <color rgb="FFFF3399"/>
      <color rgb="FF00FF00"/>
      <color rgb="FFFF0066"/>
      <color rgb="FFCC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4"/>
  <sheetViews>
    <sheetView tabSelected="1" zoomScaleNormal="100" zoomScaleSheetLayoutView="85" workbookViewId="0">
      <selection activeCell="F14" sqref="F14"/>
    </sheetView>
  </sheetViews>
  <sheetFormatPr defaultRowHeight="15" x14ac:dyDescent="0.25"/>
  <cols>
    <col min="1" max="1" width="2.5703125" customWidth="1"/>
    <col min="2" max="2" width="6.28515625" customWidth="1"/>
    <col min="3" max="3" width="17.28515625" style="10" customWidth="1"/>
    <col min="4" max="4" width="18.28515625" style="10" customWidth="1"/>
    <col min="5" max="5" width="28.42578125" style="8" customWidth="1"/>
    <col min="6" max="6" width="20.28515625" style="8" customWidth="1"/>
    <col min="7" max="7" width="20.42578125" style="8" customWidth="1"/>
    <col min="8" max="8" width="16" style="8" customWidth="1"/>
    <col min="9" max="10" width="3.7109375" bestFit="1" customWidth="1"/>
    <col min="11" max="11" width="4.28515625" customWidth="1"/>
    <col min="12" max="12" width="3.7109375" bestFit="1" customWidth="1"/>
    <col min="13" max="13" width="33.28515625" style="22" customWidth="1"/>
    <col min="14" max="14" width="18.140625" style="3" customWidth="1"/>
    <col min="15" max="15" width="4.42578125" customWidth="1"/>
    <col min="16" max="16" width="2.85546875" customWidth="1"/>
    <col min="17" max="17" width="3.7109375" bestFit="1" customWidth="1"/>
    <col min="18" max="18" width="6.5703125" customWidth="1"/>
  </cols>
  <sheetData>
    <row r="1" spans="1:18" ht="15.75" thickBot="1" x14ac:dyDescent="0.3"/>
    <row r="2" spans="1:18" ht="20.25" customHeight="1" thickBot="1" x14ac:dyDescent="0.3">
      <c r="B2" s="32"/>
      <c r="C2" s="33"/>
      <c r="D2" s="34"/>
      <c r="E2" s="41" t="s">
        <v>1008</v>
      </c>
      <c r="F2" s="42"/>
      <c r="G2" s="42"/>
      <c r="H2" s="42"/>
      <c r="I2" s="42"/>
      <c r="J2" s="42"/>
      <c r="K2" s="42"/>
      <c r="L2" s="42"/>
      <c r="M2" s="43"/>
      <c r="N2" s="23"/>
      <c r="O2" s="24"/>
      <c r="P2" s="24"/>
      <c r="Q2" s="24"/>
      <c r="R2" s="25"/>
    </row>
    <row r="3" spans="1:18" ht="20.25" customHeight="1" x14ac:dyDescent="0.3">
      <c r="B3" s="35"/>
      <c r="C3" s="36"/>
      <c r="D3" s="37"/>
      <c r="E3" s="41"/>
      <c r="F3" s="42"/>
      <c r="G3" s="42"/>
      <c r="H3" s="42"/>
      <c r="I3" s="42"/>
      <c r="J3" s="42"/>
      <c r="K3" s="42"/>
      <c r="L3" s="42"/>
      <c r="M3" s="43"/>
      <c r="N3" s="27" t="s">
        <v>271</v>
      </c>
      <c r="O3" s="53"/>
      <c r="P3" s="53"/>
      <c r="Q3" s="53"/>
      <c r="R3" s="54"/>
    </row>
    <row r="4" spans="1:18" ht="19.5" customHeight="1" x14ac:dyDescent="0.3">
      <c r="B4" s="38"/>
      <c r="C4" s="39"/>
      <c r="D4" s="40"/>
      <c r="E4" s="50"/>
      <c r="F4" s="51"/>
      <c r="G4" s="51"/>
      <c r="H4" s="51"/>
      <c r="I4" s="51"/>
      <c r="J4" s="51"/>
      <c r="K4" s="51"/>
      <c r="L4" s="51"/>
      <c r="M4" s="52"/>
      <c r="N4" s="26" t="s">
        <v>272</v>
      </c>
      <c r="O4" s="53"/>
      <c r="P4" s="53"/>
      <c r="Q4" s="53"/>
      <c r="R4" s="54"/>
    </row>
    <row r="5" spans="1:18" s="2" customFormat="1" x14ac:dyDescent="0.25">
      <c r="B5" s="47" t="s">
        <v>19</v>
      </c>
      <c r="C5" s="48"/>
      <c r="D5" s="48"/>
      <c r="E5" s="49"/>
      <c r="F5" s="20" t="s">
        <v>20</v>
      </c>
      <c r="G5" s="71" t="s">
        <v>21</v>
      </c>
      <c r="H5" s="49"/>
      <c r="I5" s="58"/>
      <c r="J5" s="59"/>
      <c r="K5" s="59"/>
      <c r="L5" s="59"/>
      <c r="M5" s="60"/>
      <c r="N5" s="83" t="s">
        <v>22</v>
      </c>
      <c r="O5" s="44" t="s">
        <v>23</v>
      </c>
      <c r="P5" s="45"/>
      <c r="Q5" s="46"/>
      <c r="R5" s="15">
        <f>COUNTIF(L13:L364,1)</f>
        <v>14</v>
      </c>
    </row>
    <row r="6" spans="1:18" x14ac:dyDescent="0.25">
      <c r="B6" s="79" t="s">
        <v>16</v>
      </c>
      <c r="C6" s="80"/>
      <c r="D6" s="67"/>
      <c r="E6" s="68"/>
      <c r="F6" s="14" t="s">
        <v>920</v>
      </c>
      <c r="G6" s="72"/>
      <c r="H6" s="73"/>
      <c r="I6" s="61"/>
      <c r="J6" s="62"/>
      <c r="K6" s="62"/>
      <c r="L6" s="62"/>
      <c r="M6" s="63"/>
      <c r="N6" s="84"/>
      <c r="O6" s="44" t="s">
        <v>24</v>
      </c>
      <c r="P6" s="45"/>
      <c r="Q6" s="46"/>
      <c r="R6" s="16">
        <f>COUNTIF(L13:L364,2)</f>
        <v>139</v>
      </c>
    </row>
    <row r="7" spans="1:18" ht="15" customHeight="1" x14ac:dyDescent="0.25">
      <c r="B7" s="79" t="s">
        <v>922</v>
      </c>
      <c r="C7" s="80"/>
      <c r="D7" s="67"/>
      <c r="E7" s="68"/>
      <c r="F7" s="11"/>
      <c r="G7" s="11"/>
      <c r="H7" s="11"/>
      <c r="I7" s="61"/>
      <c r="J7" s="62"/>
      <c r="K7" s="62"/>
      <c r="L7" s="62"/>
      <c r="M7" s="63"/>
      <c r="N7" s="84"/>
      <c r="O7" s="44" t="s">
        <v>25</v>
      </c>
      <c r="P7" s="45"/>
      <c r="Q7" s="46"/>
      <c r="R7" s="17">
        <f>COUNTIF(L13:L364,3)</f>
        <v>113</v>
      </c>
    </row>
    <row r="8" spans="1:18" x14ac:dyDescent="0.25">
      <c r="B8" s="79" t="s">
        <v>17</v>
      </c>
      <c r="C8" s="80"/>
      <c r="D8" s="67"/>
      <c r="E8" s="68"/>
      <c r="F8" s="11"/>
      <c r="G8" s="14"/>
      <c r="H8" s="11"/>
      <c r="I8" s="61"/>
      <c r="J8" s="62"/>
      <c r="K8" s="62"/>
      <c r="L8" s="62"/>
      <c r="M8" s="63"/>
      <c r="N8" s="84"/>
      <c r="O8" s="44" t="s">
        <v>26</v>
      </c>
      <c r="P8" s="45"/>
      <c r="Q8" s="46"/>
      <c r="R8" s="31">
        <f>COUNTIF(L13:L364,4)</f>
        <v>86</v>
      </c>
    </row>
    <row r="9" spans="1:18" ht="15.75" thickBot="1" x14ac:dyDescent="0.3">
      <c r="B9" s="81" t="s">
        <v>18</v>
      </c>
      <c r="C9" s="82"/>
      <c r="D9" s="69"/>
      <c r="E9" s="70"/>
      <c r="F9" s="18"/>
      <c r="G9" s="18"/>
      <c r="H9" s="18"/>
      <c r="I9" s="64"/>
      <c r="J9" s="65"/>
      <c r="K9" s="65"/>
      <c r="L9" s="65"/>
      <c r="M9" s="66"/>
      <c r="N9" s="85"/>
      <c r="O9" s="55" t="s">
        <v>27</v>
      </c>
      <c r="P9" s="56"/>
      <c r="Q9" s="57"/>
      <c r="R9" s="19">
        <f>COUNTIF(L13:L364,5)</f>
        <v>0</v>
      </c>
    </row>
    <row r="10" spans="1:18" ht="6.75" customHeight="1" x14ac:dyDescent="0.25">
      <c r="B10" s="39"/>
      <c r="C10" s="39"/>
      <c r="D10" s="39"/>
      <c r="E10" s="39"/>
      <c r="F10" s="39"/>
      <c r="G10" s="39"/>
      <c r="H10" s="39"/>
      <c r="I10" s="39"/>
      <c r="J10" s="39"/>
      <c r="K10" s="39"/>
      <c r="L10" s="39"/>
      <c r="M10" s="39"/>
      <c r="N10" s="39"/>
      <c r="O10" s="39"/>
      <c r="P10" s="39"/>
      <c r="Q10" s="39"/>
      <c r="R10" s="39"/>
    </row>
    <row r="11" spans="1:18" ht="21" customHeight="1" x14ac:dyDescent="0.25">
      <c r="B11" s="76"/>
      <c r="C11" s="77"/>
      <c r="D11" s="77"/>
      <c r="E11" s="77"/>
      <c r="F11" s="77"/>
      <c r="G11" s="77"/>
      <c r="H11" s="78"/>
      <c r="I11" s="74" t="s">
        <v>7</v>
      </c>
      <c r="J11" s="74" t="s">
        <v>8</v>
      </c>
      <c r="K11" s="74" t="s">
        <v>9</v>
      </c>
      <c r="L11" s="74" t="s">
        <v>10</v>
      </c>
      <c r="M11" s="86" t="s">
        <v>15</v>
      </c>
      <c r="N11" s="87"/>
      <c r="O11" s="74" t="s">
        <v>13</v>
      </c>
      <c r="P11" s="74" t="s">
        <v>8</v>
      </c>
      <c r="Q11" s="74" t="s">
        <v>9</v>
      </c>
      <c r="R11" s="74" t="s">
        <v>14</v>
      </c>
    </row>
    <row r="12" spans="1:18" s="1" customFormat="1" ht="25.5" x14ac:dyDescent="0.2">
      <c r="B12" s="5" t="s">
        <v>0</v>
      </c>
      <c r="C12" s="6" t="s">
        <v>1</v>
      </c>
      <c r="D12" s="6" t="s">
        <v>2</v>
      </c>
      <c r="E12" s="6" t="s">
        <v>3</v>
      </c>
      <c r="F12" s="6" t="s">
        <v>5</v>
      </c>
      <c r="G12" s="6" t="s">
        <v>4</v>
      </c>
      <c r="H12" s="6" t="s">
        <v>6</v>
      </c>
      <c r="I12" s="75"/>
      <c r="J12" s="75"/>
      <c r="K12" s="75"/>
      <c r="L12" s="75"/>
      <c r="M12" s="7" t="s">
        <v>11</v>
      </c>
      <c r="N12" s="7" t="s">
        <v>12</v>
      </c>
      <c r="O12" s="75"/>
      <c r="P12" s="75"/>
      <c r="Q12" s="75"/>
      <c r="R12" s="75"/>
    </row>
    <row r="13" spans="1:18" ht="51" x14ac:dyDescent="0.25">
      <c r="A13" s="3"/>
      <c r="B13" s="30"/>
      <c r="C13" s="9" t="s">
        <v>28</v>
      </c>
      <c r="D13" s="9" t="s">
        <v>36</v>
      </c>
      <c r="E13" s="9" t="s">
        <v>47</v>
      </c>
      <c r="F13" s="9" t="s">
        <v>99</v>
      </c>
      <c r="G13" s="9" t="s">
        <v>990</v>
      </c>
      <c r="H13" s="9" t="s">
        <v>130</v>
      </c>
      <c r="I13" s="4">
        <v>4</v>
      </c>
      <c r="J13" s="4">
        <v>5</v>
      </c>
      <c r="K13" s="12">
        <f t="shared" ref="K13:K47" si="0">I13*J13</f>
        <v>20</v>
      </c>
      <c r="L13" s="4">
        <f t="shared" ref="L13:L47" si="1">IF(K13=0,0,IF(K13&lt;4,5,IF(K13&lt;10,4,IF(K13&lt;13,3,IF(K13&lt;17,2,1)))))</f>
        <v>1</v>
      </c>
      <c r="M13" s="9" t="s">
        <v>133</v>
      </c>
      <c r="N13" s="21" t="str">
        <f t="shared" ref="N13:N47" si="2">IF(L13=1,"İŞVEREN / TESLİM TARİHİNDEN SONRAKİ BİR AY İÇİNDE",IF(L13=2,"İŞVEREN / TESLİM TARİHİNDEN SONRAKİ ÜÇ AY İÇİNDE","İŞVEREN / SÜREKLİ DENETİM"))</f>
        <v>İŞVEREN / TESLİM TARİHİNDEN SONRAKİ BİR AY İÇİNDE</v>
      </c>
      <c r="O13" s="4">
        <f t="shared" ref="O13:O47" si="3">IF(I13&lt;4,I13-1,I13-2)</f>
        <v>2</v>
      </c>
      <c r="P13" s="4">
        <f t="shared" ref="P13:P47" si="4">J13</f>
        <v>5</v>
      </c>
      <c r="Q13" s="12">
        <f t="shared" ref="Q13:Q47" si="5">O13*P13</f>
        <v>10</v>
      </c>
      <c r="R13" s="13">
        <f t="shared" ref="R13:R47" si="6">IF(Q13=0,0,(K13-Q13)/K13)</f>
        <v>0.5</v>
      </c>
    </row>
    <row r="14" spans="1:18" ht="76.5" x14ac:dyDescent="0.25">
      <c r="A14" s="3"/>
      <c r="B14" s="30"/>
      <c r="C14" s="9" t="s">
        <v>28</v>
      </c>
      <c r="D14" s="9" t="s">
        <v>36</v>
      </c>
      <c r="E14" s="9" t="s">
        <v>48</v>
      </c>
      <c r="F14" s="9" t="s">
        <v>99</v>
      </c>
      <c r="G14" s="9"/>
      <c r="H14" s="9" t="s">
        <v>130</v>
      </c>
      <c r="I14" s="4">
        <v>3</v>
      </c>
      <c r="J14" s="4">
        <v>5</v>
      </c>
      <c r="K14" s="12">
        <f>I14*J14</f>
        <v>15</v>
      </c>
      <c r="L14" s="4">
        <f>IF(K14=0,0,IF(K14&lt;4,5,IF(K14&lt;10,4,IF(K14&lt;13,3,IF(K14&lt;17,2,1)))))</f>
        <v>2</v>
      </c>
      <c r="M14" s="9" t="s">
        <v>134</v>
      </c>
      <c r="N14" s="21" t="str">
        <f>IF(L14=1,"İŞVEREN / TESLİM TARİHİNDEN SONRAKİ BİR AY İÇİNDE",IF(L14=2,"İŞVEREN / TESLİM TARİHİNDEN SONRAKİ ÜÇ AY İÇİNDE","İŞVEREN / SÜREKLİ DENETİM"))</f>
        <v>İŞVEREN / TESLİM TARİHİNDEN SONRAKİ ÜÇ AY İÇİNDE</v>
      </c>
      <c r="O14" s="4">
        <f>IF(I14&lt;4,I14-1,I14-2)</f>
        <v>2</v>
      </c>
      <c r="P14" s="4">
        <f>J14</f>
        <v>5</v>
      </c>
      <c r="Q14" s="12">
        <f>O14*P14</f>
        <v>10</v>
      </c>
      <c r="R14" s="13">
        <f>IF(Q14=0,0,(K14-Q14)/K14)</f>
        <v>0.33333333333333331</v>
      </c>
    </row>
    <row r="15" spans="1:18" ht="89.25" x14ac:dyDescent="0.25">
      <c r="A15" s="3"/>
      <c r="B15" s="30"/>
      <c r="C15" s="9" t="s">
        <v>28</v>
      </c>
      <c r="D15" s="9" t="s">
        <v>36</v>
      </c>
      <c r="E15" s="9" t="s">
        <v>50</v>
      </c>
      <c r="F15" s="9" t="s">
        <v>99</v>
      </c>
      <c r="G15" s="9" t="s">
        <v>128</v>
      </c>
      <c r="H15" s="9" t="s">
        <v>84</v>
      </c>
      <c r="I15" s="4">
        <v>3</v>
      </c>
      <c r="J15" s="4">
        <v>5</v>
      </c>
      <c r="K15" s="12">
        <f>I15*J15</f>
        <v>15</v>
      </c>
      <c r="L15" s="4">
        <f>IF(K15=0,0,IF(K15&lt;4,5,IF(K15&lt;10,4,IF(K15&lt;13,3,IF(K15&lt;17,2,1)))))</f>
        <v>2</v>
      </c>
      <c r="M15" s="9" t="s">
        <v>136</v>
      </c>
      <c r="N15" s="21" t="str">
        <f>IF(L15=1,"İŞVEREN / TESLİM TARİHİNDEN SONRAKİ BİR AY İÇİNDE",IF(L15=2,"İŞVEREN / TESLİM TARİHİNDEN SONRAKİ ÜÇ AY İÇİNDE","İŞVEREN / SÜREKLİ DENETİM"))</f>
        <v>İŞVEREN / TESLİM TARİHİNDEN SONRAKİ ÜÇ AY İÇİNDE</v>
      </c>
      <c r="O15" s="4">
        <f>IF(I15&lt;4,I15-1,I15-2)</f>
        <v>2</v>
      </c>
      <c r="P15" s="4">
        <f>J15</f>
        <v>5</v>
      </c>
      <c r="Q15" s="12">
        <f>O15*P15</f>
        <v>10</v>
      </c>
      <c r="R15" s="13">
        <f>IF(Q15=0,0,(K15-Q15)/K15)</f>
        <v>0.33333333333333331</v>
      </c>
    </row>
    <row r="16" spans="1:18" ht="63.75" x14ac:dyDescent="0.25">
      <c r="A16" s="3"/>
      <c r="B16" s="30"/>
      <c r="C16" s="9" t="s">
        <v>28</v>
      </c>
      <c r="D16" s="9" t="s">
        <v>36</v>
      </c>
      <c r="E16" s="9" t="s">
        <v>49</v>
      </c>
      <c r="F16" s="9" t="s">
        <v>99</v>
      </c>
      <c r="G16" s="9" t="s">
        <v>991</v>
      </c>
      <c r="H16" s="9" t="s">
        <v>130</v>
      </c>
      <c r="I16" s="4">
        <v>4</v>
      </c>
      <c r="J16" s="4">
        <v>5</v>
      </c>
      <c r="K16" s="12">
        <f t="shared" si="0"/>
        <v>20</v>
      </c>
      <c r="L16" s="4">
        <f t="shared" si="1"/>
        <v>1</v>
      </c>
      <c r="M16" s="9" t="s">
        <v>135</v>
      </c>
      <c r="N16" s="21" t="str">
        <f t="shared" si="2"/>
        <v>İŞVEREN / TESLİM TARİHİNDEN SONRAKİ BİR AY İÇİNDE</v>
      </c>
      <c r="O16" s="4">
        <f t="shared" si="3"/>
        <v>2</v>
      </c>
      <c r="P16" s="4">
        <f t="shared" si="4"/>
        <v>5</v>
      </c>
      <c r="Q16" s="12">
        <f t="shared" si="5"/>
        <v>10</v>
      </c>
      <c r="R16" s="13">
        <f t="shared" si="6"/>
        <v>0.5</v>
      </c>
    </row>
    <row r="17" spans="1:18" ht="51" x14ac:dyDescent="0.25">
      <c r="A17" s="3"/>
      <c r="B17" s="30"/>
      <c r="C17" s="9" t="s">
        <v>28</v>
      </c>
      <c r="D17" s="9" t="s">
        <v>36</v>
      </c>
      <c r="E17" s="9" t="s">
        <v>51</v>
      </c>
      <c r="F17" s="9" t="s">
        <v>100</v>
      </c>
      <c r="G17" s="9" t="s">
        <v>992</v>
      </c>
      <c r="H17" s="9" t="s">
        <v>130</v>
      </c>
      <c r="I17" s="4">
        <v>4</v>
      </c>
      <c r="J17" s="4">
        <v>5</v>
      </c>
      <c r="K17" s="12">
        <f t="shared" si="0"/>
        <v>20</v>
      </c>
      <c r="L17" s="4">
        <f t="shared" si="1"/>
        <v>1</v>
      </c>
      <c r="M17" s="9" t="s">
        <v>137</v>
      </c>
      <c r="N17" s="21" t="str">
        <f t="shared" si="2"/>
        <v>İŞVEREN / TESLİM TARİHİNDEN SONRAKİ BİR AY İÇİNDE</v>
      </c>
      <c r="O17" s="4">
        <f t="shared" si="3"/>
        <v>2</v>
      </c>
      <c r="P17" s="4">
        <f t="shared" si="4"/>
        <v>5</v>
      </c>
      <c r="Q17" s="12">
        <f t="shared" si="5"/>
        <v>10</v>
      </c>
      <c r="R17" s="13">
        <f t="shared" si="6"/>
        <v>0.5</v>
      </c>
    </row>
    <row r="18" spans="1:18" ht="51" x14ac:dyDescent="0.25">
      <c r="A18" s="3"/>
      <c r="B18" s="30"/>
      <c r="C18" s="9" t="s">
        <v>28</v>
      </c>
      <c r="D18" s="9" t="s">
        <v>38</v>
      </c>
      <c r="E18" s="9" t="s">
        <v>56</v>
      </c>
      <c r="F18" s="9" t="s">
        <v>104</v>
      </c>
      <c r="G18" s="9" t="s">
        <v>993</v>
      </c>
      <c r="H18" s="9" t="s">
        <v>130</v>
      </c>
      <c r="I18" s="4">
        <v>4</v>
      </c>
      <c r="J18" s="4">
        <v>5</v>
      </c>
      <c r="K18" s="12">
        <f t="shared" si="0"/>
        <v>20</v>
      </c>
      <c r="L18" s="4">
        <f t="shared" si="1"/>
        <v>1</v>
      </c>
      <c r="M18" s="9" t="s">
        <v>142</v>
      </c>
      <c r="N18" s="21" t="str">
        <f t="shared" si="2"/>
        <v>İŞVEREN / TESLİM TARİHİNDEN SONRAKİ BİR AY İÇİNDE</v>
      </c>
      <c r="O18" s="4">
        <f t="shared" si="3"/>
        <v>2</v>
      </c>
      <c r="P18" s="4">
        <f t="shared" si="4"/>
        <v>5</v>
      </c>
      <c r="Q18" s="12">
        <f t="shared" si="5"/>
        <v>10</v>
      </c>
      <c r="R18" s="13">
        <f t="shared" si="6"/>
        <v>0.5</v>
      </c>
    </row>
    <row r="19" spans="1:18" ht="216.75" x14ac:dyDescent="0.25">
      <c r="A19" s="3"/>
      <c r="B19" s="30"/>
      <c r="C19" s="9" t="s">
        <v>28</v>
      </c>
      <c r="D19" s="9" t="s">
        <v>38</v>
      </c>
      <c r="E19" s="9" t="s">
        <v>994</v>
      </c>
      <c r="F19" s="9" t="s">
        <v>975</v>
      </c>
      <c r="G19" s="9"/>
      <c r="H19" s="9" t="s">
        <v>84</v>
      </c>
      <c r="I19" s="4">
        <v>4</v>
      </c>
      <c r="J19" s="4">
        <v>5</v>
      </c>
      <c r="K19" s="12">
        <f>I19*J19</f>
        <v>20</v>
      </c>
      <c r="L19" s="4">
        <f>IF(K19=0,0,IF(K19&lt;4,5,IF(K19&lt;10,4,IF(K19&lt;13,3,IF(K19&lt;17,2,1)))))</f>
        <v>1</v>
      </c>
      <c r="M19" s="9" t="s">
        <v>978</v>
      </c>
      <c r="N19" s="21" t="str">
        <f>IF(L19=1,"İŞVEREN / TESLİM TARİHİNDEN SONRAKİ BİR AY İÇİNDE",IF(L19=2,"İŞVEREN / TESLİM TARİHİNDEN SONRAKİ ÜÇ AY İÇİNDE","İŞVEREN / SÜREKLİ DENETİM"))</f>
        <v>İŞVEREN / TESLİM TARİHİNDEN SONRAKİ BİR AY İÇİNDE</v>
      </c>
      <c r="O19" s="4">
        <f>IF(I19&lt;4,I19-1,I19-2)</f>
        <v>2</v>
      </c>
      <c r="P19" s="4">
        <f>J19</f>
        <v>5</v>
      </c>
      <c r="Q19" s="12">
        <f>O19*P19</f>
        <v>10</v>
      </c>
      <c r="R19" s="13">
        <f>IF(Q19=0,0,(K19-Q19)/K19)</f>
        <v>0.5</v>
      </c>
    </row>
    <row r="20" spans="1:18" ht="127.5" x14ac:dyDescent="0.25">
      <c r="A20" s="3"/>
      <c r="B20" s="30"/>
      <c r="C20" s="9" t="s">
        <v>28</v>
      </c>
      <c r="D20" s="9" t="s">
        <v>38</v>
      </c>
      <c r="E20" s="9" t="s">
        <v>58</v>
      </c>
      <c r="F20" s="9" t="s">
        <v>103</v>
      </c>
      <c r="G20" s="9"/>
      <c r="H20" s="9" t="s">
        <v>130</v>
      </c>
      <c r="I20" s="4">
        <v>4</v>
      </c>
      <c r="J20" s="4">
        <v>4</v>
      </c>
      <c r="K20" s="12">
        <f>I20*J20</f>
        <v>16</v>
      </c>
      <c r="L20" s="4">
        <f>IF(K20=0,0,IF(K20&lt;4,5,IF(K20&lt;10,4,IF(K20&lt;13,3,IF(K20&lt;17,2,1)))))</f>
        <v>2</v>
      </c>
      <c r="M20" s="9" t="s">
        <v>985</v>
      </c>
      <c r="N20" s="21" t="str">
        <f>IF(L20=1,"İŞVEREN / TESLİM TARİHİNDEN SONRAKİ BİR AY İÇİNDE",IF(L20=2,"İŞVEREN / TESLİM TARİHİNDEN SONRAKİ ÜÇ AY İÇİNDE","İŞVEREN / SÜREKLİ DENETİM"))</f>
        <v>İŞVEREN / TESLİM TARİHİNDEN SONRAKİ ÜÇ AY İÇİNDE</v>
      </c>
      <c r="O20" s="4">
        <f>IF(I20&lt;4,I20-1,I20-2)</f>
        <v>2</v>
      </c>
      <c r="P20" s="4">
        <f>J20</f>
        <v>4</v>
      </c>
      <c r="Q20" s="12">
        <f>O20*P20</f>
        <v>8</v>
      </c>
      <c r="R20" s="13">
        <f>IF(Q20=0,0,(K20-Q20)/K20)</f>
        <v>0.5</v>
      </c>
    </row>
    <row r="21" spans="1:18" ht="51" x14ac:dyDescent="0.25">
      <c r="A21" s="3"/>
      <c r="B21" s="30"/>
      <c r="C21" s="9" t="s">
        <v>28</v>
      </c>
      <c r="D21" s="9" t="s">
        <v>38</v>
      </c>
      <c r="E21" s="9" t="s">
        <v>54</v>
      </c>
      <c r="F21" s="9" t="s">
        <v>102</v>
      </c>
      <c r="G21" s="9"/>
      <c r="H21" s="9" t="s">
        <v>130</v>
      </c>
      <c r="I21" s="4">
        <v>3</v>
      </c>
      <c r="J21" s="4">
        <v>5</v>
      </c>
      <c r="K21" s="12">
        <f>I21*J21</f>
        <v>15</v>
      </c>
      <c r="L21" s="4">
        <f>IF(K21=0,0,IF(K21&lt;4,5,IF(K21&lt;10,4,IF(K21&lt;13,3,IF(K21&lt;17,2,1)))))</f>
        <v>2</v>
      </c>
      <c r="M21" s="9" t="s">
        <v>140</v>
      </c>
      <c r="N21" s="21" t="str">
        <f>IF(L21=1,"İŞVEREN / TESLİM TARİHİNDEN SONRAKİ BİR AY İÇİNDE",IF(L21=2,"İŞVEREN / TESLİM TARİHİNDEN SONRAKİ ÜÇ AY İÇİNDE","İŞVEREN / SÜREKLİ DENETİM"))</f>
        <v>İŞVEREN / TESLİM TARİHİNDEN SONRAKİ ÜÇ AY İÇİNDE</v>
      </c>
      <c r="O21" s="4">
        <f>IF(I21&lt;4,I21-1,I21-2)</f>
        <v>2</v>
      </c>
      <c r="P21" s="4">
        <f>J21</f>
        <v>5</v>
      </c>
      <c r="Q21" s="12">
        <f>O21*P21</f>
        <v>10</v>
      </c>
      <c r="R21" s="13">
        <f>IF(Q21=0,0,(K21-Q21)/K21)</f>
        <v>0.33333333333333331</v>
      </c>
    </row>
    <row r="22" spans="1:18" ht="38.25" x14ac:dyDescent="0.25">
      <c r="A22" s="3"/>
      <c r="B22" s="30"/>
      <c r="C22" s="9" t="s">
        <v>28</v>
      </c>
      <c r="D22" s="9" t="s">
        <v>38</v>
      </c>
      <c r="E22" s="9" t="s">
        <v>55</v>
      </c>
      <c r="F22" s="9" t="s">
        <v>103</v>
      </c>
      <c r="G22" s="9"/>
      <c r="H22" s="9" t="s">
        <v>130</v>
      </c>
      <c r="I22" s="4">
        <v>3</v>
      </c>
      <c r="J22" s="4">
        <v>5</v>
      </c>
      <c r="K22" s="12">
        <f>I22*J22</f>
        <v>15</v>
      </c>
      <c r="L22" s="4">
        <f>IF(K22=0,0,IF(K22&lt;4,5,IF(K22&lt;10,4,IF(K22&lt;13,3,IF(K22&lt;17,2,1)))))</f>
        <v>2</v>
      </c>
      <c r="M22" s="9" t="s">
        <v>141</v>
      </c>
      <c r="N22" s="21" t="str">
        <f>IF(L22=1,"İŞVEREN / TESLİM TARİHİNDEN SONRAKİ BİR AY İÇİNDE",IF(L22=2,"İŞVEREN / TESLİM TARİHİNDEN SONRAKİ ÜÇ AY İÇİNDE","İŞVEREN / SÜREKLİ DENETİM"))</f>
        <v>İŞVEREN / TESLİM TARİHİNDEN SONRAKİ ÜÇ AY İÇİNDE</v>
      </c>
      <c r="O22" s="4">
        <f>IF(I22&lt;4,I22-1,I22-2)</f>
        <v>2</v>
      </c>
      <c r="P22" s="4">
        <f>J22</f>
        <v>5</v>
      </c>
      <c r="Q22" s="12">
        <f>O22*P22</f>
        <v>10</v>
      </c>
      <c r="R22" s="13">
        <f>IF(Q22=0,0,(K22-Q22)/K22)</f>
        <v>0.33333333333333331</v>
      </c>
    </row>
    <row r="23" spans="1:18" ht="38.25" x14ac:dyDescent="0.25">
      <c r="A23" s="3"/>
      <c r="B23" s="30"/>
      <c r="C23" s="9" t="s">
        <v>28</v>
      </c>
      <c r="D23" s="9" t="s">
        <v>38</v>
      </c>
      <c r="E23" s="9" t="s">
        <v>59</v>
      </c>
      <c r="F23" s="9" t="s">
        <v>103</v>
      </c>
      <c r="G23" s="9" t="s">
        <v>127</v>
      </c>
      <c r="H23" s="9" t="s">
        <v>130</v>
      </c>
      <c r="I23" s="4">
        <v>3</v>
      </c>
      <c r="J23" s="4">
        <v>5</v>
      </c>
      <c r="K23" s="12">
        <f>I23*J23</f>
        <v>15</v>
      </c>
      <c r="L23" s="4">
        <f>IF(K23=0,0,IF(K23&lt;4,5,IF(K23&lt;10,4,IF(K23&lt;13,3,IF(K23&lt;17,2,1)))))</f>
        <v>2</v>
      </c>
      <c r="M23" s="9" t="s">
        <v>144</v>
      </c>
      <c r="N23" s="21" t="str">
        <f>IF(L23=1,"İŞVEREN / TESLİM TARİHİNDEN SONRAKİ BİR AY İÇİNDE",IF(L23=2,"İŞVEREN / TESLİM TARİHİNDEN SONRAKİ ÜÇ AY İÇİNDE","İŞVEREN / SÜREKLİ DENETİM"))</f>
        <v>İŞVEREN / TESLİM TARİHİNDEN SONRAKİ ÜÇ AY İÇİNDE</v>
      </c>
      <c r="O23" s="4">
        <f>IF(I23&lt;4,I23-1,I23-2)</f>
        <v>2</v>
      </c>
      <c r="P23" s="4">
        <f>J23</f>
        <v>5</v>
      </c>
      <c r="Q23" s="12">
        <f>O23*P23</f>
        <v>10</v>
      </c>
      <c r="R23" s="13">
        <f>IF(Q23=0,0,(K23-Q23)/K23)</f>
        <v>0.33333333333333331</v>
      </c>
    </row>
    <row r="24" spans="1:18" ht="153" x14ac:dyDescent="0.25">
      <c r="A24" s="3"/>
      <c r="B24" s="30"/>
      <c r="C24" s="9" t="s">
        <v>28</v>
      </c>
      <c r="D24" s="9" t="s">
        <v>424</v>
      </c>
      <c r="E24" s="9" t="s">
        <v>57</v>
      </c>
      <c r="F24" s="9" t="s">
        <v>105</v>
      </c>
      <c r="G24" s="9"/>
      <c r="H24" s="9" t="s">
        <v>130</v>
      </c>
      <c r="I24" s="4">
        <v>3</v>
      </c>
      <c r="J24" s="4">
        <v>5</v>
      </c>
      <c r="K24" s="12">
        <f t="shared" si="0"/>
        <v>15</v>
      </c>
      <c r="L24" s="4">
        <f t="shared" si="1"/>
        <v>2</v>
      </c>
      <c r="M24" s="9" t="s">
        <v>143</v>
      </c>
      <c r="N24" s="21" t="str">
        <f t="shared" si="2"/>
        <v>İŞVEREN / TESLİM TARİHİNDEN SONRAKİ ÜÇ AY İÇİNDE</v>
      </c>
      <c r="O24" s="4">
        <f t="shared" si="3"/>
        <v>2</v>
      </c>
      <c r="P24" s="4">
        <f t="shared" si="4"/>
        <v>5</v>
      </c>
      <c r="Q24" s="12">
        <f t="shared" si="5"/>
        <v>10</v>
      </c>
      <c r="R24" s="13">
        <f t="shared" si="6"/>
        <v>0.33333333333333331</v>
      </c>
    </row>
    <row r="25" spans="1:18" ht="38.25" x14ac:dyDescent="0.25">
      <c r="A25" s="3"/>
      <c r="B25" s="30"/>
      <c r="C25" s="9" t="s">
        <v>995</v>
      </c>
      <c r="D25" s="9" t="s">
        <v>424</v>
      </c>
      <c r="E25" s="9" t="s">
        <v>425</v>
      </c>
      <c r="F25" s="9" t="s">
        <v>426</v>
      </c>
      <c r="G25" s="9"/>
      <c r="H25" s="9" t="s">
        <v>84</v>
      </c>
      <c r="I25" s="4">
        <v>4</v>
      </c>
      <c r="J25" s="4">
        <v>4</v>
      </c>
      <c r="K25" s="12">
        <f>I25*J25</f>
        <v>16</v>
      </c>
      <c r="L25" s="4">
        <f>IF(K25=0,0,IF(K25&lt;4,5,IF(K25&lt;10,4,IF(K25&lt;13,3,IF(K25&lt;17,2,1)))))</f>
        <v>2</v>
      </c>
      <c r="M25" s="9" t="s">
        <v>427</v>
      </c>
      <c r="N25" s="21" t="str">
        <f>IF(L25=1,"İŞVEREN / TESLİM TARİHİNDEN SONRAKİ BİR AY İÇİNDE",IF(L25=2,"İŞVEREN / TESLİM TARİHİNDEN SONRAKİ ÜÇ AY İÇİNDE","İŞVEREN / SÜREKLİ DENETİM"))</f>
        <v>İŞVEREN / TESLİM TARİHİNDEN SONRAKİ ÜÇ AY İÇİNDE</v>
      </c>
      <c r="O25" s="4">
        <f>IF(I25&lt;4,I25-1,I25-2)</f>
        <v>2</v>
      </c>
      <c r="P25" s="4">
        <f>J25</f>
        <v>4</v>
      </c>
      <c r="Q25" s="12">
        <f>O25*P25</f>
        <v>8</v>
      </c>
      <c r="R25" s="13">
        <f>IF(Q25=0,0,(K25-Q25)/K25)</f>
        <v>0.5</v>
      </c>
    </row>
    <row r="26" spans="1:18" ht="38.25" x14ac:dyDescent="0.25">
      <c r="A26" s="3"/>
      <c r="B26" s="30"/>
      <c r="C26" s="9" t="s">
        <v>995</v>
      </c>
      <c r="D26" s="9" t="s">
        <v>424</v>
      </c>
      <c r="E26" s="9" t="s">
        <v>430</v>
      </c>
      <c r="F26" s="9" t="s">
        <v>426</v>
      </c>
      <c r="G26" s="9"/>
      <c r="H26" s="9" t="s">
        <v>84</v>
      </c>
      <c r="I26" s="4">
        <v>4</v>
      </c>
      <c r="J26" s="4">
        <v>4</v>
      </c>
      <c r="K26" s="12">
        <f>I26*J26</f>
        <v>16</v>
      </c>
      <c r="L26" s="4">
        <f>IF(K26=0,0,IF(K26&lt;4,5,IF(K26&lt;10,4,IF(K26&lt;13,3,IF(K26&lt;17,2,1)))))</f>
        <v>2</v>
      </c>
      <c r="M26" s="9" t="s">
        <v>431</v>
      </c>
      <c r="N26" s="21" t="str">
        <f>IF(L26=1,"İŞVEREN / TESLİM TARİHİNDEN SONRAKİ BİR AY İÇİNDE",IF(L26=2,"İŞVEREN / TESLİM TARİHİNDEN SONRAKİ ÜÇ AY İÇİNDE","İŞVEREN / SÜREKLİ DENETİM"))</f>
        <v>İŞVEREN / TESLİM TARİHİNDEN SONRAKİ ÜÇ AY İÇİNDE</v>
      </c>
      <c r="O26" s="4">
        <f>IF(I26&lt;4,I26-1,I26-2)</f>
        <v>2</v>
      </c>
      <c r="P26" s="4">
        <f>J26</f>
        <v>4</v>
      </c>
      <c r="Q26" s="12">
        <f>O26*P26</f>
        <v>8</v>
      </c>
      <c r="R26" s="13">
        <f>IF(Q26=0,0,(K26-Q26)/K26)</f>
        <v>0.5</v>
      </c>
    </row>
    <row r="27" spans="1:18" ht="51" x14ac:dyDescent="0.25">
      <c r="A27" s="3"/>
      <c r="B27" s="30"/>
      <c r="C27" s="9" t="s">
        <v>28</v>
      </c>
      <c r="D27" s="9" t="s">
        <v>37</v>
      </c>
      <c r="E27" s="9" t="s">
        <v>52</v>
      </c>
      <c r="F27" s="9" t="s">
        <v>974</v>
      </c>
      <c r="G27" s="9"/>
      <c r="H27" s="9" t="s">
        <v>130</v>
      </c>
      <c r="I27" s="4">
        <v>4</v>
      </c>
      <c r="J27" s="4">
        <v>4</v>
      </c>
      <c r="K27" s="12">
        <f>I27*J27</f>
        <v>16</v>
      </c>
      <c r="L27" s="4">
        <f>IF(K27=0,0,IF(K27&lt;4,5,IF(K27&lt;10,4,IF(K27&lt;13,3,IF(K27&lt;17,2,1)))))</f>
        <v>2</v>
      </c>
      <c r="M27" s="9" t="s">
        <v>138</v>
      </c>
      <c r="N27" s="21" t="str">
        <f>IF(L27=1,"İŞVEREN / TESLİM TARİHİNDEN SONRAKİ BİR AY İÇİNDE",IF(L27=2,"İŞVEREN / TESLİM TARİHİNDEN SONRAKİ ÜÇ AY İÇİNDE","İŞVEREN / SÜREKLİ DENETİM"))</f>
        <v>İŞVEREN / TESLİM TARİHİNDEN SONRAKİ ÜÇ AY İÇİNDE</v>
      </c>
      <c r="O27" s="4">
        <f>IF(I27&lt;4,I27-1,I27-2)</f>
        <v>2</v>
      </c>
      <c r="P27" s="4">
        <f>J27</f>
        <v>4</v>
      </c>
      <c r="Q27" s="12">
        <f>O27*P27</f>
        <v>8</v>
      </c>
      <c r="R27" s="13">
        <f>IF(Q27=0,0,(K27-Q27)/K27)</f>
        <v>0.5</v>
      </c>
    </row>
    <row r="28" spans="1:18" ht="38.25" x14ac:dyDescent="0.25">
      <c r="A28" s="3"/>
      <c r="B28" s="30"/>
      <c r="C28" s="9" t="s">
        <v>28</v>
      </c>
      <c r="D28" s="9" t="s">
        <v>37</v>
      </c>
      <c r="E28" s="9" t="s">
        <v>53</v>
      </c>
      <c r="F28" s="9" t="s">
        <v>101</v>
      </c>
      <c r="G28" s="9"/>
      <c r="H28" s="9" t="s">
        <v>84</v>
      </c>
      <c r="I28" s="4">
        <v>3</v>
      </c>
      <c r="J28" s="4">
        <v>4</v>
      </c>
      <c r="K28" s="12">
        <f t="shared" si="0"/>
        <v>12</v>
      </c>
      <c r="L28" s="4">
        <f t="shared" si="1"/>
        <v>3</v>
      </c>
      <c r="M28" s="9" t="s">
        <v>139</v>
      </c>
      <c r="N28" s="21" t="str">
        <f t="shared" si="2"/>
        <v>İŞVEREN / SÜREKLİ DENETİM</v>
      </c>
      <c r="O28" s="4">
        <f t="shared" si="3"/>
        <v>2</v>
      </c>
      <c r="P28" s="4">
        <f t="shared" si="4"/>
        <v>4</v>
      </c>
      <c r="Q28" s="12">
        <f t="shared" si="5"/>
        <v>8</v>
      </c>
      <c r="R28" s="13">
        <f t="shared" si="6"/>
        <v>0.33333333333333331</v>
      </c>
    </row>
    <row r="29" spans="1:18" ht="114.75" x14ac:dyDescent="0.25">
      <c r="A29" s="3"/>
      <c r="B29" s="30"/>
      <c r="C29" s="9" t="s">
        <v>29</v>
      </c>
      <c r="D29" s="9" t="s">
        <v>986</v>
      </c>
      <c r="E29" s="9" t="s">
        <v>987</v>
      </c>
      <c r="F29" s="9" t="s">
        <v>107</v>
      </c>
      <c r="G29" s="9"/>
      <c r="H29" s="9" t="s">
        <v>84</v>
      </c>
      <c r="I29" s="4">
        <v>2</v>
      </c>
      <c r="J29" s="4">
        <v>5</v>
      </c>
      <c r="K29" s="12">
        <f t="shared" si="0"/>
        <v>10</v>
      </c>
      <c r="L29" s="4">
        <f t="shared" si="1"/>
        <v>3</v>
      </c>
      <c r="M29" s="9" t="s">
        <v>988</v>
      </c>
      <c r="N29" s="21" t="str">
        <f t="shared" si="2"/>
        <v>İŞVEREN / SÜREKLİ DENETİM</v>
      </c>
      <c r="O29" s="4">
        <f t="shared" si="3"/>
        <v>1</v>
      </c>
      <c r="P29" s="4">
        <f t="shared" si="4"/>
        <v>5</v>
      </c>
      <c r="Q29" s="12">
        <f t="shared" si="5"/>
        <v>5</v>
      </c>
      <c r="R29" s="13">
        <f t="shared" si="6"/>
        <v>0.5</v>
      </c>
    </row>
    <row r="30" spans="1:18" ht="89.25" x14ac:dyDescent="0.25">
      <c r="A30" s="3"/>
      <c r="B30" s="30"/>
      <c r="C30" s="9" t="s">
        <v>29</v>
      </c>
      <c r="D30" s="9" t="s">
        <v>38</v>
      </c>
      <c r="E30" s="9" t="s">
        <v>60</v>
      </c>
      <c r="F30" s="9" t="s">
        <v>106</v>
      </c>
      <c r="G30" s="9"/>
      <c r="H30" s="9" t="s">
        <v>84</v>
      </c>
      <c r="I30" s="4">
        <v>3</v>
      </c>
      <c r="J30" s="4">
        <v>4</v>
      </c>
      <c r="K30" s="12">
        <f>I30*J30</f>
        <v>12</v>
      </c>
      <c r="L30" s="4">
        <f>IF(K30=0,0,IF(K30&lt;4,5,IF(K30&lt;10,4,IF(K30&lt;13,3,IF(K30&lt;17,2,1)))))</f>
        <v>3</v>
      </c>
      <c r="M30" s="9" t="s">
        <v>145</v>
      </c>
      <c r="N30" s="21" t="str">
        <f>IF(L30=1,"İŞVEREN / TESLİM TARİHİNDEN SONRAKİ BİR AY İÇİNDE",IF(L30=2,"İŞVEREN / TESLİM TARİHİNDEN SONRAKİ ÜÇ AY İÇİNDE","İŞVEREN / SÜREKLİ DENETİM"))</f>
        <v>İŞVEREN / SÜREKLİ DENETİM</v>
      </c>
      <c r="O30" s="4">
        <f>IF(I30&lt;4,I30-1,I30-2)</f>
        <v>2</v>
      </c>
      <c r="P30" s="4">
        <f>J30</f>
        <v>4</v>
      </c>
      <c r="Q30" s="12">
        <f>O30*P30</f>
        <v>8</v>
      </c>
      <c r="R30" s="13">
        <f>IF(Q30=0,0,(K30-Q30)/K30)</f>
        <v>0.33333333333333331</v>
      </c>
    </row>
    <row r="31" spans="1:18" ht="51" x14ac:dyDescent="0.25">
      <c r="A31" s="3"/>
      <c r="B31" s="30"/>
      <c r="C31" s="9" t="s">
        <v>29</v>
      </c>
      <c r="D31" s="9" t="s">
        <v>38</v>
      </c>
      <c r="E31" s="9" t="s">
        <v>61</v>
      </c>
      <c r="F31" s="9" t="s">
        <v>106</v>
      </c>
      <c r="G31" s="9"/>
      <c r="H31" s="9" t="s">
        <v>130</v>
      </c>
      <c r="I31" s="4">
        <v>3</v>
      </c>
      <c r="J31" s="4">
        <v>3</v>
      </c>
      <c r="K31" s="12">
        <f t="shared" si="0"/>
        <v>9</v>
      </c>
      <c r="L31" s="4">
        <f t="shared" si="1"/>
        <v>4</v>
      </c>
      <c r="M31" s="9" t="s">
        <v>146</v>
      </c>
      <c r="N31" s="21" t="str">
        <f t="shared" si="2"/>
        <v>İŞVEREN / SÜREKLİ DENETİM</v>
      </c>
      <c r="O31" s="4">
        <f t="shared" si="3"/>
        <v>2</v>
      </c>
      <c r="P31" s="4">
        <f t="shared" si="4"/>
        <v>3</v>
      </c>
      <c r="Q31" s="12">
        <f t="shared" si="5"/>
        <v>6</v>
      </c>
      <c r="R31" s="13">
        <f t="shared" si="6"/>
        <v>0.33333333333333331</v>
      </c>
    </row>
    <row r="32" spans="1:18" ht="76.5" x14ac:dyDescent="0.25">
      <c r="A32" s="3"/>
      <c r="B32" s="30"/>
      <c r="C32" s="9" t="s">
        <v>29</v>
      </c>
      <c r="D32" s="9" t="s">
        <v>38</v>
      </c>
      <c r="E32" s="9" t="s">
        <v>62</v>
      </c>
      <c r="F32" s="9" t="s">
        <v>107</v>
      </c>
      <c r="G32" s="9"/>
      <c r="H32" s="9" t="s">
        <v>130</v>
      </c>
      <c r="I32" s="4">
        <v>3</v>
      </c>
      <c r="J32" s="4">
        <v>3</v>
      </c>
      <c r="K32" s="12">
        <f t="shared" si="0"/>
        <v>9</v>
      </c>
      <c r="L32" s="4">
        <f t="shared" si="1"/>
        <v>4</v>
      </c>
      <c r="M32" s="9" t="s">
        <v>147</v>
      </c>
      <c r="N32" s="21" t="str">
        <f t="shared" si="2"/>
        <v>İŞVEREN / SÜREKLİ DENETİM</v>
      </c>
      <c r="O32" s="4">
        <f t="shared" si="3"/>
        <v>2</v>
      </c>
      <c r="P32" s="4">
        <f t="shared" si="4"/>
        <v>3</v>
      </c>
      <c r="Q32" s="12">
        <f t="shared" si="5"/>
        <v>6</v>
      </c>
      <c r="R32" s="13">
        <f t="shared" si="6"/>
        <v>0.33333333333333331</v>
      </c>
    </row>
    <row r="33" spans="1:18" ht="63.75" x14ac:dyDescent="0.25">
      <c r="A33" s="3"/>
      <c r="B33" s="30"/>
      <c r="C33" s="9" t="s">
        <v>34</v>
      </c>
      <c r="D33" s="9" t="s">
        <v>42</v>
      </c>
      <c r="E33" s="9" t="s">
        <v>82</v>
      </c>
      <c r="F33" s="9" t="s">
        <v>121</v>
      </c>
      <c r="G33" s="9"/>
      <c r="H33" s="9" t="s">
        <v>130</v>
      </c>
      <c r="I33" s="4">
        <v>3</v>
      </c>
      <c r="J33" s="4">
        <v>5</v>
      </c>
      <c r="K33" s="12">
        <f t="shared" si="0"/>
        <v>15</v>
      </c>
      <c r="L33" s="4">
        <f t="shared" si="1"/>
        <v>2</v>
      </c>
      <c r="M33" s="9" t="s">
        <v>168</v>
      </c>
      <c r="N33" s="21" t="str">
        <f t="shared" si="2"/>
        <v>İŞVEREN / TESLİM TARİHİNDEN SONRAKİ ÜÇ AY İÇİNDE</v>
      </c>
      <c r="O33" s="4">
        <f t="shared" si="3"/>
        <v>2</v>
      </c>
      <c r="P33" s="4">
        <f t="shared" si="4"/>
        <v>5</v>
      </c>
      <c r="Q33" s="12">
        <f t="shared" si="5"/>
        <v>10</v>
      </c>
      <c r="R33" s="13">
        <f t="shared" si="6"/>
        <v>0.33333333333333331</v>
      </c>
    </row>
    <row r="34" spans="1:18" ht="63.75" x14ac:dyDescent="0.25">
      <c r="A34" s="3"/>
      <c r="B34" s="30"/>
      <c r="C34" s="9" t="s">
        <v>34</v>
      </c>
      <c r="D34" s="9" t="s">
        <v>46</v>
      </c>
      <c r="E34" s="9" t="s">
        <v>96</v>
      </c>
      <c r="F34" s="9" t="s">
        <v>98</v>
      </c>
      <c r="G34" s="9"/>
      <c r="H34" s="9" t="s">
        <v>130</v>
      </c>
      <c r="I34" s="4">
        <v>2</v>
      </c>
      <c r="J34" s="4">
        <v>5</v>
      </c>
      <c r="K34" s="12">
        <f t="shared" si="0"/>
        <v>10</v>
      </c>
      <c r="L34" s="4">
        <f t="shared" si="1"/>
        <v>3</v>
      </c>
      <c r="M34" s="9" t="s">
        <v>178</v>
      </c>
      <c r="N34" s="21" t="str">
        <f t="shared" si="2"/>
        <v>İŞVEREN / SÜREKLİ DENETİM</v>
      </c>
      <c r="O34" s="4">
        <f t="shared" si="3"/>
        <v>1</v>
      </c>
      <c r="P34" s="4">
        <f t="shared" si="4"/>
        <v>5</v>
      </c>
      <c r="Q34" s="12">
        <f t="shared" si="5"/>
        <v>5</v>
      </c>
      <c r="R34" s="13">
        <f t="shared" si="6"/>
        <v>0.5</v>
      </c>
    </row>
    <row r="35" spans="1:18" ht="63.75" x14ac:dyDescent="0.25">
      <c r="A35" s="3"/>
      <c r="B35" s="30"/>
      <c r="C35" s="9" t="s">
        <v>34</v>
      </c>
      <c r="D35" s="9" t="s">
        <v>46</v>
      </c>
      <c r="E35" s="9" t="s">
        <v>989</v>
      </c>
      <c r="F35" s="9" t="s">
        <v>98</v>
      </c>
      <c r="G35" s="9"/>
      <c r="H35" s="9" t="s">
        <v>130</v>
      </c>
      <c r="I35" s="4">
        <v>2</v>
      </c>
      <c r="J35" s="4">
        <v>5</v>
      </c>
      <c r="K35" s="12">
        <f t="shared" si="0"/>
        <v>10</v>
      </c>
      <c r="L35" s="4">
        <f t="shared" si="1"/>
        <v>3</v>
      </c>
      <c r="M35" s="9" t="s">
        <v>179</v>
      </c>
      <c r="N35" s="21" t="str">
        <f t="shared" si="2"/>
        <v>İŞVEREN / SÜREKLİ DENETİM</v>
      </c>
      <c r="O35" s="4">
        <f t="shared" si="3"/>
        <v>1</v>
      </c>
      <c r="P35" s="4">
        <f t="shared" si="4"/>
        <v>5</v>
      </c>
      <c r="Q35" s="12">
        <f t="shared" si="5"/>
        <v>5</v>
      </c>
      <c r="R35" s="13">
        <f t="shared" si="6"/>
        <v>0.5</v>
      </c>
    </row>
    <row r="36" spans="1:18" ht="38.25" x14ac:dyDescent="0.25">
      <c r="A36" s="3"/>
      <c r="B36" s="30"/>
      <c r="C36" s="9" t="s">
        <v>262</v>
      </c>
      <c r="D36" s="9" t="s">
        <v>38</v>
      </c>
      <c r="E36" s="9" t="s">
        <v>264</v>
      </c>
      <c r="F36" s="9" t="s">
        <v>94</v>
      </c>
      <c r="G36" s="9"/>
      <c r="H36" s="9"/>
      <c r="I36" s="4">
        <v>3</v>
      </c>
      <c r="J36" s="4">
        <v>5</v>
      </c>
      <c r="K36" s="12">
        <f t="shared" si="0"/>
        <v>15</v>
      </c>
      <c r="L36" s="4">
        <f t="shared" si="1"/>
        <v>2</v>
      </c>
      <c r="M36" s="9" t="s">
        <v>269</v>
      </c>
      <c r="N36" s="21" t="str">
        <f t="shared" si="2"/>
        <v>İŞVEREN / TESLİM TARİHİNDEN SONRAKİ ÜÇ AY İÇİNDE</v>
      </c>
      <c r="O36" s="4">
        <f t="shared" si="3"/>
        <v>2</v>
      </c>
      <c r="P36" s="4">
        <f t="shared" si="4"/>
        <v>5</v>
      </c>
      <c r="Q36" s="12">
        <f t="shared" si="5"/>
        <v>10</v>
      </c>
      <c r="R36" s="13">
        <f t="shared" si="6"/>
        <v>0.33333333333333331</v>
      </c>
    </row>
    <row r="37" spans="1:18" ht="25.5" x14ac:dyDescent="0.25">
      <c r="A37" s="3"/>
      <c r="B37" s="30"/>
      <c r="C37" s="9" t="s">
        <v>262</v>
      </c>
      <c r="D37" s="9" t="s">
        <v>38</v>
      </c>
      <c r="E37" s="9" t="s">
        <v>263</v>
      </c>
      <c r="F37" s="9" t="s">
        <v>126</v>
      </c>
      <c r="G37" s="9"/>
      <c r="H37" s="9"/>
      <c r="I37" s="4">
        <v>2</v>
      </c>
      <c r="J37" s="4">
        <v>5</v>
      </c>
      <c r="K37" s="12">
        <f t="shared" si="0"/>
        <v>10</v>
      </c>
      <c r="L37" s="4">
        <f t="shared" si="1"/>
        <v>3</v>
      </c>
      <c r="M37" s="9" t="s">
        <v>268</v>
      </c>
      <c r="N37" s="21" t="str">
        <f t="shared" si="2"/>
        <v>İŞVEREN / SÜREKLİ DENETİM</v>
      </c>
      <c r="O37" s="4">
        <f t="shared" si="3"/>
        <v>1</v>
      </c>
      <c r="P37" s="4">
        <f t="shared" si="4"/>
        <v>5</v>
      </c>
      <c r="Q37" s="12">
        <f t="shared" si="5"/>
        <v>5</v>
      </c>
      <c r="R37" s="13">
        <f t="shared" si="6"/>
        <v>0.5</v>
      </c>
    </row>
    <row r="38" spans="1:18" ht="25.5" x14ac:dyDescent="0.25">
      <c r="A38" s="3"/>
      <c r="B38" s="30"/>
      <c r="C38" s="9" t="s">
        <v>262</v>
      </c>
      <c r="D38" s="9" t="s">
        <v>38</v>
      </c>
      <c r="E38" s="9" t="s">
        <v>265</v>
      </c>
      <c r="F38" s="9" t="s">
        <v>261</v>
      </c>
      <c r="G38" s="9"/>
      <c r="H38" s="9"/>
      <c r="I38" s="4">
        <v>3</v>
      </c>
      <c r="J38" s="4">
        <v>2</v>
      </c>
      <c r="K38" s="12">
        <f t="shared" si="0"/>
        <v>6</v>
      </c>
      <c r="L38" s="4">
        <f t="shared" si="1"/>
        <v>4</v>
      </c>
      <c r="M38" s="9" t="s">
        <v>270</v>
      </c>
      <c r="N38" s="21" t="str">
        <f t="shared" si="2"/>
        <v>İŞVEREN / SÜREKLİ DENETİM</v>
      </c>
      <c r="O38" s="4">
        <f t="shared" si="3"/>
        <v>2</v>
      </c>
      <c r="P38" s="4">
        <f t="shared" si="4"/>
        <v>2</v>
      </c>
      <c r="Q38" s="12">
        <f t="shared" si="5"/>
        <v>4</v>
      </c>
      <c r="R38" s="13">
        <f t="shared" si="6"/>
        <v>0.33333333333333331</v>
      </c>
    </row>
    <row r="39" spans="1:18" ht="25.5" x14ac:dyDescent="0.25">
      <c r="A39" s="3"/>
      <c r="B39" s="30"/>
      <c r="C39" s="9" t="s">
        <v>262</v>
      </c>
      <c r="D39" s="9" t="s">
        <v>38</v>
      </c>
      <c r="E39" s="9" t="s">
        <v>266</v>
      </c>
      <c r="F39" s="9" t="s">
        <v>267</v>
      </c>
      <c r="G39" s="9"/>
      <c r="H39" s="9"/>
      <c r="I39" s="4">
        <v>3</v>
      </c>
      <c r="J39" s="4">
        <v>2</v>
      </c>
      <c r="K39" s="12">
        <f t="shared" si="0"/>
        <v>6</v>
      </c>
      <c r="L39" s="4">
        <f t="shared" si="1"/>
        <v>4</v>
      </c>
      <c r="M39" s="9" t="s">
        <v>270</v>
      </c>
      <c r="N39" s="21" t="str">
        <f t="shared" si="2"/>
        <v>İŞVEREN / SÜREKLİ DENETİM</v>
      </c>
      <c r="O39" s="4">
        <f t="shared" si="3"/>
        <v>2</v>
      </c>
      <c r="P39" s="4">
        <f t="shared" si="4"/>
        <v>2</v>
      </c>
      <c r="Q39" s="12">
        <f t="shared" si="5"/>
        <v>4</v>
      </c>
      <c r="R39" s="13">
        <f t="shared" si="6"/>
        <v>0.33333333333333331</v>
      </c>
    </row>
    <row r="40" spans="1:18" ht="38.25" x14ac:dyDescent="0.25">
      <c r="A40" s="3"/>
      <c r="B40" s="30"/>
      <c r="C40" s="9" t="s">
        <v>33</v>
      </c>
      <c r="D40" s="9" t="s">
        <v>38</v>
      </c>
      <c r="E40" s="9" t="s">
        <v>78</v>
      </c>
      <c r="F40" s="9" t="s">
        <v>120</v>
      </c>
      <c r="G40" s="9"/>
      <c r="H40" s="9" t="s">
        <v>84</v>
      </c>
      <c r="I40" s="4">
        <v>4</v>
      </c>
      <c r="J40" s="4">
        <v>5</v>
      </c>
      <c r="K40" s="12">
        <f t="shared" si="0"/>
        <v>20</v>
      </c>
      <c r="L40" s="4">
        <f t="shared" si="1"/>
        <v>1</v>
      </c>
      <c r="M40" s="9" t="s">
        <v>164</v>
      </c>
      <c r="N40" s="21" t="str">
        <f t="shared" si="2"/>
        <v>İŞVEREN / TESLİM TARİHİNDEN SONRAKİ BİR AY İÇİNDE</v>
      </c>
      <c r="O40" s="4">
        <f t="shared" si="3"/>
        <v>2</v>
      </c>
      <c r="P40" s="4">
        <f t="shared" si="4"/>
        <v>5</v>
      </c>
      <c r="Q40" s="12">
        <f t="shared" si="5"/>
        <v>10</v>
      </c>
      <c r="R40" s="13">
        <f t="shared" si="6"/>
        <v>0.5</v>
      </c>
    </row>
    <row r="41" spans="1:18" ht="38.25" x14ac:dyDescent="0.25">
      <c r="A41" s="3"/>
      <c r="B41" s="30"/>
      <c r="C41" s="9" t="s">
        <v>33</v>
      </c>
      <c r="D41" s="9" t="s">
        <v>38</v>
      </c>
      <c r="E41" s="9" t="s">
        <v>77</v>
      </c>
      <c r="F41" s="9" t="s">
        <v>101</v>
      </c>
      <c r="G41" s="9"/>
      <c r="H41" s="9" t="s">
        <v>84</v>
      </c>
      <c r="I41" s="4">
        <v>3</v>
      </c>
      <c r="J41" s="4">
        <v>5</v>
      </c>
      <c r="K41" s="12">
        <f t="shared" si="0"/>
        <v>15</v>
      </c>
      <c r="L41" s="4">
        <f t="shared" si="1"/>
        <v>2</v>
      </c>
      <c r="M41" s="9" t="s">
        <v>163</v>
      </c>
      <c r="N41" s="21" t="str">
        <f t="shared" si="2"/>
        <v>İŞVEREN / TESLİM TARİHİNDEN SONRAKİ ÜÇ AY İÇİNDE</v>
      </c>
      <c r="O41" s="4">
        <f t="shared" si="3"/>
        <v>2</v>
      </c>
      <c r="P41" s="4">
        <f t="shared" si="4"/>
        <v>5</v>
      </c>
      <c r="Q41" s="12">
        <f t="shared" si="5"/>
        <v>10</v>
      </c>
      <c r="R41" s="13">
        <f t="shared" si="6"/>
        <v>0.33333333333333331</v>
      </c>
    </row>
    <row r="42" spans="1:18" ht="51" x14ac:dyDescent="0.25">
      <c r="A42" s="3"/>
      <c r="B42" s="30"/>
      <c r="C42" s="9" t="s">
        <v>33</v>
      </c>
      <c r="D42" s="9" t="s">
        <v>38</v>
      </c>
      <c r="E42" s="9" t="s">
        <v>79</v>
      </c>
      <c r="F42" s="9" t="s">
        <v>101</v>
      </c>
      <c r="G42" s="9"/>
      <c r="H42" s="9" t="s">
        <v>84</v>
      </c>
      <c r="I42" s="4">
        <v>3</v>
      </c>
      <c r="J42" s="4">
        <v>5</v>
      </c>
      <c r="K42" s="12">
        <f t="shared" si="0"/>
        <v>15</v>
      </c>
      <c r="L42" s="4">
        <f t="shared" si="1"/>
        <v>2</v>
      </c>
      <c r="M42" s="9" t="s">
        <v>165</v>
      </c>
      <c r="N42" s="21" t="str">
        <f t="shared" si="2"/>
        <v>İŞVEREN / TESLİM TARİHİNDEN SONRAKİ ÜÇ AY İÇİNDE</v>
      </c>
      <c r="O42" s="4">
        <f t="shared" si="3"/>
        <v>2</v>
      </c>
      <c r="P42" s="4">
        <f t="shared" si="4"/>
        <v>5</v>
      </c>
      <c r="Q42" s="12">
        <f t="shared" si="5"/>
        <v>10</v>
      </c>
      <c r="R42" s="13">
        <f t="shared" si="6"/>
        <v>0.33333333333333331</v>
      </c>
    </row>
    <row r="43" spans="1:18" ht="38.25" x14ac:dyDescent="0.25">
      <c r="A43" s="3"/>
      <c r="B43" s="30"/>
      <c r="C43" s="9" t="s">
        <v>33</v>
      </c>
      <c r="D43" s="9" t="s">
        <v>38</v>
      </c>
      <c r="E43" s="9" t="s">
        <v>80</v>
      </c>
      <c r="F43" s="9" t="s">
        <v>101</v>
      </c>
      <c r="G43" s="9"/>
      <c r="H43" s="9" t="s">
        <v>84</v>
      </c>
      <c r="I43" s="4">
        <v>3</v>
      </c>
      <c r="J43" s="4">
        <v>5</v>
      </c>
      <c r="K43" s="12">
        <f>I43*J43</f>
        <v>15</v>
      </c>
      <c r="L43" s="4">
        <f>IF(K43=0,0,IF(K43&lt;4,5,IF(K43&lt;10,4,IF(K43&lt;13,3,IF(K43&lt;17,2,1)))))</f>
        <v>2</v>
      </c>
      <c r="M43" s="9" t="s">
        <v>166</v>
      </c>
      <c r="N43" s="21" t="str">
        <f>IF(L43=1,"İŞVEREN / TESLİM TARİHİNDEN SONRAKİ BİR AY İÇİNDE",IF(L43=2,"İŞVEREN / TESLİM TARİHİNDEN SONRAKİ ÜÇ AY İÇİNDE","İŞVEREN / SÜREKLİ DENETİM"))</f>
        <v>İŞVEREN / TESLİM TARİHİNDEN SONRAKİ ÜÇ AY İÇİNDE</v>
      </c>
      <c r="O43" s="4">
        <f>IF(I43&lt;4,I43-1,I43-2)</f>
        <v>2</v>
      </c>
      <c r="P43" s="4">
        <f>J43</f>
        <v>5</v>
      </c>
      <c r="Q43" s="12">
        <f>O43*P43</f>
        <v>10</v>
      </c>
      <c r="R43" s="13">
        <f>IF(Q43=0,0,(K43-Q43)/K43)</f>
        <v>0.33333333333333331</v>
      </c>
    </row>
    <row r="44" spans="1:18" ht="89.25" x14ac:dyDescent="0.25">
      <c r="A44" s="3"/>
      <c r="B44" s="30"/>
      <c r="C44" s="9" t="s">
        <v>33</v>
      </c>
      <c r="D44" s="9" t="s">
        <v>38</v>
      </c>
      <c r="E44" s="9" t="s">
        <v>75</v>
      </c>
      <c r="F44" s="9" t="s">
        <v>118</v>
      </c>
      <c r="G44" s="9"/>
      <c r="H44" s="9" t="s">
        <v>84</v>
      </c>
      <c r="I44" s="4">
        <v>4</v>
      </c>
      <c r="J44" s="4">
        <v>3</v>
      </c>
      <c r="K44" s="12">
        <f>I44*J44</f>
        <v>12</v>
      </c>
      <c r="L44" s="4">
        <f>IF(K44=0,0,IF(K44&lt;4,5,IF(K44&lt;10,4,IF(K44&lt;13,3,IF(K44&lt;17,2,1)))))</f>
        <v>3</v>
      </c>
      <c r="M44" s="9" t="s">
        <v>161</v>
      </c>
      <c r="N44" s="21" t="str">
        <f>IF(L44=1,"İŞVEREN / TESLİM TARİHİNDEN SONRAKİ BİR AY İÇİNDE",IF(L44=2,"İŞVEREN / TESLİM TARİHİNDEN SONRAKİ ÜÇ AY İÇİNDE","İŞVEREN / SÜREKLİ DENETİM"))</f>
        <v>İŞVEREN / SÜREKLİ DENETİM</v>
      </c>
      <c r="O44" s="4">
        <f>IF(I44&lt;4,I44-1,I44-2)</f>
        <v>2</v>
      </c>
      <c r="P44" s="4">
        <f>J44</f>
        <v>3</v>
      </c>
      <c r="Q44" s="12">
        <f>O44*P44</f>
        <v>6</v>
      </c>
      <c r="R44" s="13">
        <f>IF(Q44=0,0,(K44-Q44)/K44)</f>
        <v>0.5</v>
      </c>
    </row>
    <row r="45" spans="1:18" ht="38.25" x14ac:dyDescent="0.25">
      <c r="A45" s="3"/>
      <c r="B45" s="30"/>
      <c r="C45" s="9" t="s">
        <v>33</v>
      </c>
      <c r="D45" s="9" t="s">
        <v>38</v>
      </c>
      <c r="E45" s="9" t="s">
        <v>81</v>
      </c>
      <c r="F45" s="9" t="s">
        <v>101</v>
      </c>
      <c r="G45" s="9"/>
      <c r="H45" s="9" t="s">
        <v>84</v>
      </c>
      <c r="I45" s="4">
        <v>2</v>
      </c>
      <c r="J45" s="4">
        <v>5</v>
      </c>
      <c r="K45" s="12">
        <f>I45*J45</f>
        <v>10</v>
      </c>
      <c r="L45" s="4">
        <f>IF(K45=0,0,IF(K45&lt;4,5,IF(K45&lt;10,4,IF(K45&lt;13,3,IF(K45&lt;17,2,1)))))</f>
        <v>3</v>
      </c>
      <c r="M45" s="9" t="s">
        <v>167</v>
      </c>
      <c r="N45" s="21" t="str">
        <f>IF(L45=1,"İŞVEREN / TESLİM TARİHİNDEN SONRAKİ BİR AY İÇİNDE",IF(L45=2,"İŞVEREN / TESLİM TARİHİNDEN SONRAKİ ÜÇ AY İÇİNDE","İŞVEREN / SÜREKLİ DENETİM"))</f>
        <v>İŞVEREN / SÜREKLİ DENETİM</v>
      </c>
      <c r="O45" s="4">
        <f>IF(I45&lt;4,I45-1,I45-2)</f>
        <v>1</v>
      </c>
      <c r="P45" s="4">
        <f>J45</f>
        <v>5</v>
      </c>
      <c r="Q45" s="12">
        <f>O45*P45</f>
        <v>5</v>
      </c>
      <c r="R45" s="13">
        <f>IF(Q45=0,0,(K45-Q45)/K45)</f>
        <v>0.5</v>
      </c>
    </row>
    <row r="46" spans="1:18" ht="51" x14ac:dyDescent="0.25">
      <c r="A46" s="3"/>
      <c r="B46" s="30"/>
      <c r="C46" s="9" t="s">
        <v>33</v>
      </c>
      <c r="D46" s="9" t="s">
        <v>38</v>
      </c>
      <c r="E46" s="9" t="s">
        <v>76</v>
      </c>
      <c r="F46" s="9" t="s">
        <v>119</v>
      </c>
      <c r="G46" s="9"/>
      <c r="H46" s="9" t="s">
        <v>84</v>
      </c>
      <c r="I46" s="4">
        <v>3</v>
      </c>
      <c r="J46" s="4">
        <v>3</v>
      </c>
      <c r="K46" s="12">
        <f>I46*J46</f>
        <v>9</v>
      </c>
      <c r="L46" s="4">
        <f>IF(K46=0,0,IF(K46&lt;4,5,IF(K46&lt;10,4,IF(K46&lt;13,3,IF(K46&lt;17,2,1)))))</f>
        <v>4</v>
      </c>
      <c r="M46" s="9" t="s">
        <v>162</v>
      </c>
      <c r="N46" s="21" t="str">
        <f>IF(L46=1,"İŞVEREN / TESLİM TARİHİNDEN SONRAKİ BİR AY İÇİNDE",IF(L46=2,"İŞVEREN / TESLİM TARİHİNDEN SONRAKİ ÜÇ AY İÇİNDE","İŞVEREN / SÜREKLİ DENETİM"))</f>
        <v>İŞVEREN / SÜREKLİ DENETİM</v>
      </c>
      <c r="O46" s="4">
        <f>IF(I46&lt;4,I46-1,I46-2)</f>
        <v>2</v>
      </c>
      <c r="P46" s="4">
        <f>J46</f>
        <v>3</v>
      </c>
      <c r="Q46" s="12">
        <f>O46*P46</f>
        <v>6</v>
      </c>
      <c r="R46" s="13">
        <f>IF(Q46=0,0,(K46-Q46)/K46)</f>
        <v>0.33333333333333331</v>
      </c>
    </row>
    <row r="47" spans="1:18" ht="38.25" x14ac:dyDescent="0.25">
      <c r="A47" s="3"/>
      <c r="B47" s="30"/>
      <c r="C47" s="9" t="s">
        <v>273</v>
      </c>
      <c r="D47" s="9" t="s">
        <v>291</v>
      </c>
      <c r="E47" s="9" t="s">
        <v>292</v>
      </c>
      <c r="F47" s="9" t="s">
        <v>293</v>
      </c>
      <c r="G47" s="9"/>
      <c r="H47" s="9" t="s">
        <v>84</v>
      </c>
      <c r="I47" s="4">
        <v>5</v>
      </c>
      <c r="J47" s="4">
        <v>4</v>
      </c>
      <c r="K47" s="12">
        <f t="shared" si="0"/>
        <v>20</v>
      </c>
      <c r="L47" s="4">
        <f t="shared" si="1"/>
        <v>1</v>
      </c>
      <c r="M47" s="9" t="s">
        <v>294</v>
      </c>
      <c r="N47" s="21" t="str">
        <f t="shared" si="2"/>
        <v>İŞVEREN / TESLİM TARİHİNDEN SONRAKİ BİR AY İÇİNDE</v>
      </c>
      <c r="O47" s="4">
        <f t="shared" si="3"/>
        <v>3</v>
      </c>
      <c r="P47" s="4">
        <f t="shared" si="4"/>
        <v>4</v>
      </c>
      <c r="Q47" s="12">
        <f t="shared" si="5"/>
        <v>12</v>
      </c>
      <c r="R47" s="13">
        <f t="shared" si="6"/>
        <v>0.4</v>
      </c>
    </row>
    <row r="48" spans="1:18" ht="38.25" x14ac:dyDescent="0.25">
      <c r="A48" s="3"/>
      <c r="B48" s="30"/>
      <c r="C48" s="9" t="s">
        <v>273</v>
      </c>
      <c r="D48" s="9" t="s">
        <v>315</v>
      </c>
      <c r="E48" s="9" t="s">
        <v>316</v>
      </c>
      <c r="F48" s="9" t="s">
        <v>317</v>
      </c>
      <c r="G48" s="9"/>
      <c r="H48" s="9" t="s">
        <v>84</v>
      </c>
      <c r="I48" s="4">
        <v>4</v>
      </c>
      <c r="J48" s="4">
        <v>4</v>
      </c>
      <c r="K48" s="12">
        <f t="shared" ref="K48:K98" si="7">I48*J48</f>
        <v>16</v>
      </c>
      <c r="L48" s="4">
        <f t="shared" ref="L48:L98" si="8">IF(K48=0,0,IF(K48&lt;4,5,IF(K48&lt;10,4,IF(K48&lt;13,3,IF(K48&lt;17,2,1)))))</f>
        <v>2</v>
      </c>
      <c r="M48" s="9" t="s">
        <v>318</v>
      </c>
      <c r="N48" s="21" t="str">
        <f t="shared" ref="N48:N98" si="9">IF(L48=1,"İŞVEREN / TESLİM TARİHİNDEN SONRAKİ BİR AY İÇİNDE",IF(L48=2,"İŞVEREN / TESLİM TARİHİNDEN SONRAKİ ÜÇ AY İÇİNDE","İŞVEREN / SÜREKLİ DENETİM"))</f>
        <v>İŞVEREN / TESLİM TARİHİNDEN SONRAKİ ÜÇ AY İÇİNDE</v>
      </c>
      <c r="O48" s="4">
        <f t="shared" ref="O48:O98" si="10">IF(I48&lt;4,I48-1,I48-2)</f>
        <v>2</v>
      </c>
      <c r="P48" s="4">
        <f t="shared" ref="P48:P98" si="11">J48</f>
        <v>4</v>
      </c>
      <c r="Q48" s="12">
        <f t="shared" ref="Q48:Q98" si="12">O48*P48</f>
        <v>8</v>
      </c>
      <c r="R48" s="13">
        <f t="shared" ref="R48:R98" si="13">IF(Q48=0,0,(K48-Q48)/K48)</f>
        <v>0.5</v>
      </c>
    </row>
    <row r="49" spans="1:18" ht="38.25" x14ac:dyDescent="0.25">
      <c r="A49" s="3"/>
      <c r="B49" s="30"/>
      <c r="C49" s="9" t="s">
        <v>273</v>
      </c>
      <c r="D49" s="9" t="s">
        <v>315</v>
      </c>
      <c r="E49" s="9" t="s">
        <v>319</v>
      </c>
      <c r="F49" s="9" t="s">
        <v>320</v>
      </c>
      <c r="G49" s="9"/>
      <c r="H49" s="9" t="s">
        <v>84</v>
      </c>
      <c r="I49" s="4">
        <v>4</v>
      </c>
      <c r="J49" s="4">
        <v>4</v>
      </c>
      <c r="K49" s="12">
        <f t="shared" si="7"/>
        <v>16</v>
      </c>
      <c r="L49" s="4">
        <f t="shared" si="8"/>
        <v>2</v>
      </c>
      <c r="M49" s="9" t="s">
        <v>321</v>
      </c>
      <c r="N49" s="21" t="str">
        <f t="shared" si="9"/>
        <v>İŞVEREN / TESLİM TARİHİNDEN SONRAKİ ÜÇ AY İÇİNDE</v>
      </c>
      <c r="O49" s="4">
        <f t="shared" si="10"/>
        <v>2</v>
      </c>
      <c r="P49" s="4">
        <f t="shared" si="11"/>
        <v>4</v>
      </c>
      <c r="Q49" s="12">
        <f t="shared" si="12"/>
        <v>8</v>
      </c>
      <c r="R49" s="13">
        <f t="shared" si="13"/>
        <v>0.5</v>
      </c>
    </row>
    <row r="50" spans="1:18" ht="38.25" x14ac:dyDescent="0.25">
      <c r="A50" s="3"/>
      <c r="B50" s="30"/>
      <c r="C50" s="9" t="s">
        <v>273</v>
      </c>
      <c r="D50" s="9" t="s">
        <v>322</v>
      </c>
      <c r="E50" s="9" t="s">
        <v>316</v>
      </c>
      <c r="F50" s="9" t="s">
        <v>317</v>
      </c>
      <c r="G50" s="9"/>
      <c r="H50" s="9" t="s">
        <v>84</v>
      </c>
      <c r="I50" s="4">
        <v>4</v>
      </c>
      <c r="J50" s="4">
        <v>4</v>
      </c>
      <c r="K50" s="12">
        <f t="shared" si="7"/>
        <v>16</v>
      </c>
      <c r="L50" s="4">
        <f t="shared" si="8"/>
        <v>2</v>
      </c>
      <c r="M50" s="9" t="s">
        <v>323</v>
      </c>
      <c r="N50" s="21" t="str">
        <f t="shared" si="9"/>
        <v>İŞVEREN / TESLİM TARİHİNDEN SONRAKİ ÜÇ AY İÇİNDE</v>
      </c>
      <c r="O50" s="4">
        <f t="shared" si="10"/>
        <v>2</v>
      </c>
      <c r="P50" s="4">
        <f t="shared" si="11"/>
        <v>4</v>
      </c>
      <c r="Q50" s="12">
        <f t="shared" si="12"/>
        <v>8</v>
      </c>
      <c r="R50" s="13">
        <f t="shared" si="13"/>
        <v>0.5</v>
      </c>
    </row>
    <row r="51" spans="1:18" ht="38.25" x14ac:dyDescent="0.25">
      <c r="A51" s="3"/>
      <c r="B51" s="30"/>
      <c r="C51" s="9" t="s">
        <v>273</v>
      </c>
      <c r="D51" s="9" t="s">
        <v>275</v>
      </c>
      <c r="E51" s="9" t="s">
        <v>324</v>
      </c>
      <c r="F51" s="9" t="s">
        <v>325</v>
      </c>
      <c r="G51" s="9"/>
      <c r="H51" s="9" t="s">
        <v>84</v>
      </c>
      <c r="I51" s="4">
        <v>4</v>
      </c>
      <c r="J51" s="4">
        <v>4</v>
      </c>
      <c r="K51" s="12">
        <f t="shared" si="7"/>
        <v>16</v>
      </c>
      <c r="L51" s="4">
        <f t="shared" si="8"/>
        <v>2</v>
      </c>
      <c r="M51" s="9" t="s">
        <v>326</v>
      </c>
      <c r="N51" s="21" t="str">
        <f t="shared" si="9"/>
        <v>İŞVEREN / TESLİM TARİHİNDEN SONRAKİ ÜÇ AY İÇİNDE</v>
      </c>
      <c r="O51" s="4">
        <f t="shared" si="10"/>
        <v>2</v>
      </c>
      <c r="P51" s="4">
        <f t="shared" si="11"/>
        <v>4</v>
      </c>
      <c r="Q51" s="12">
        <f t="shared" si="12"/>
        <v>8</v>
      </c>
      <c r="R51" s="13">
        <f t="shared" si="13"/>
        <v>0.5</v>
      </c>
    </row>
    <row r="52" spans="1:18" ht="38.25" x14ac:dyDescent="0.25">
      <c r="A52" s="3"/>
      <c r="B52" s="30"/>
      <c r="C52" s="9" t="s">
        <v>273</v>
      </c>
      <c r="D52" s="9" t="s">
        <v>275</v>
      </c>
      <c r="E52" s="9" t="s">
        <v>327</v>
      </c>
      <c r="F52" s="9" t="s">
        <v>328</v>
      </c>
      <c r="G52" s="9"/>
      <c r="H52" s="9" t="s">
        <v>84</v>
      </c>
      <c r="I52" s="4">
        <v>4</v>
      </c>
      <c r="J52" s="4">
        <v>4</v>
      </c>
      <c r="K52" s="12">
        <f t="shared" si="7"/>
        <v>16</v>
      </c>
      <c r="L52" s="4">
        <f t="shared" si="8"/>
        <v>2</v>
      </c>
      <c r="M52" s="9" t="s">
        <v>329</v>
      </c>
      <c r="N52" s="21" t="str">
        <f t="shared" si="9"/>
        <v>İŞVEREN / TESLİM TARİHİNDEN SONRAKİ ÜÇ AY İÇİNDE</v>
      </c>
      <c r="O52" s="4">
        <f t="shared" si="10"/>
        <v>2</v>
      </c>
      <c r="P52" s="4">
        <f t="shared" si="11"/>
        <v>4</v>
      </c>
      <c r="Q52" s="12">
        <f t="shared" si="12"/>
        <v>8</v>
      </c>
      <c r="R52" s="13">
        <f t="shared" si="13"/>
        <v>0.5</v>
      </c>
    </row>
    <row r="53" spans="1:18" ht="38.25" x14ac:dyDescent="0.25">
      <c r="A53" s="3"/>
      <c r="B53" s="30"/>
      <c r="C53" s="9" t="s">
        <v>273</v>
      </c>
      <c r="D53" s="9" t="s">
        <v>275</v>
      </c>
      <c r="E53" s="9" t="s">
        <v>330</v>
      </c>
      <c r="F53" s="9" t="s">
        <v>277</v>
      </c>
      <c r="G53" s="9"/>
      <c r="H53" s="9" t="s">
        <v>84</v>
      </c>
      <c r="I53" s="4">
        <v>4</v>
      </c>
      <c r="J53" s="4">
        <v>4</v>
      </c>
      <c r="K53" s="12">
        <f t="shared" si="7"/>
        <v>16</v>
      </c>
      <c r="L53" s="4">
        <f t="shared" si="8"/>
        <v>2</v>
      </c>
      <c r="M53" s="9" t="s">
        <v>283</v>
      </c>
      <c r="N53" s="21" t="str">
        <f t="shared" si="9"/>
        <v>İŞVEREN / TESLİM TARİHİNDEN SONRAKİ ÜÇ AY İÇİNDE</v>
      </c>
      <c r="O53" s="4">
        <f t="shared" si="10"/>
        <v>2</v>
      </c>
      <c r="P53" s="4">
        <f t="shared" si="11"/>
        <v>4</v>
      </c>
      <c r="Q53" s="12">
        <f t="shared" si="12"/>
        <v>8</v>
      </c>
      <c r="R53" s="13">
        <f t="shared" si="13"/>
        <v>0.5</v>
      </c>
    </row>
    <row r="54" spans="1:18" ht="38.25" x14ac:dyDescent="0.25">
      <c r="A54" s="3"/>
      <c r="B54" s="30"/>
      <c r="C54" s="9" t="s">
        <v>273</v>
      </c>
      <c r="D54" s="9" t="s">
        <v>275</v>
      </c>
      <c r="E54" s="9" t="s">
        <v>330</v>
      </c>
      <c r="F54" s="9" t="s">
        <v>331</v>
      </c>
      <c r="G54" s="9"/>
      <c r="H54" s="9" t="s">
        <v>84</v>
      </c>
      <c r="I54" s="4">
        <v>4</v>
      </c>
      <c r="J54" s="4">
        <v>4</v>
      </c>
      <c r="K54" s="12">
        <f t="shared" si="7"/>
        <v>16</v>
      </c>
      <c r="L54" s="4">
        <f t="shared" si="8"/>
        <v>2</v>
      </c>
      <c r="M54" s="9" t="s">
        <v>283</v>
      </c>
      <c r="N54" s="21" t="str">
        <f t="shared" si="9"/>
        <v>İŞVEREN / TESLİM TARİHİNDEN SONRAKİ ÜÇ AY İÇİNDE</v>
      </c>
      <c r="O54" s="4">
        <f t="shared" si="10"/>
        <v>2</v>
      </c>
      <c r="P54" s="4">
        <f t="shared" si="11"/>
        <v>4</v>
      </c>
      <c r="Q54" s="12">
        <f t="shared" si="12"/>
        <v>8</v>
      </c>
      <c r="R54" s="13">
        <f t="shared" si="13"/>
        <v>0.5</v>
      </c>
    </row>
    <row r="55" spans="1:18" ht="38.25" x14ac:dyDescent="0.25">
      <c r="A55" s="3"/>
      <c r="B55" s="30"/>
      <c r="C55" s="9" t="s">
        <v>273</v>
      </c>
      <c r="D55" s="9" t="s">
        <v>275</v>
      </c>
      <c r="E55" s="9" t="s">
        <v>276</v>
      </c>
      <c r="F55" s="9" t="s">
        <v>277</v>
      </c>
      <c r="G55" s="9"/>
      <c r="H55" s="9" t="s">
        <v>84</v>
      </c>
      <c r="I55" s="4">
        <v>4</v>
      </c>
      <c r="J55" s="4">
        <v>5</v>
      </c>
      <c r="K55" s="12">
        <f t="shared" ref="K55:K61" si="14">I55*J55</f>
        <v>20</v>
      </c>
      <c r="L55" s="4">
        <f t="shared" ref="L55:L61" si="15">IF(K55=0,0,IF(K55&lt;4,5,IF(K55&lt;10,4,IF(K55&lt;13,3,IF(K55&lt;17,2,1)))))</f>
        <v>1</v>
      </c>
      <c r="M55" s="9" t="s">
        <v>278</v>
      </c>
      <c r="N55" s="21" t="str">
        <f t="shared" ref="N55:N61" si="16">IF(L55=1,"İŞVEREN / TESLİM TARİHİNDEN SONRAKİ BİR AY İÇİNDE",IF(L55=2,"İŞVEREN / TESLİM TARİHİNDEN SONRAKİ ÜÇ AY İÇİNDE","İŞVEREN / SÜREKLİ DENETİM"))</f>
        <v>İŞVEREN / TESLİM TARİHİNDEN SONRAKİ BİR AY İÇİNDE</v>
      </c>
      <c r="O55" s="4">
        <f t="shared" ref="O55:O61" si="17">IF(I55&lt;4,I55-1,I55-2)</f>
        <v>2</v>
      </c>
      <c r="P55" s="4">
        <f t="shared" ref="P55:P61" si="18">J55</f>
        <v>5</v>
      </c>
      <c r="Q55" s="12">
        <f t="shared" ref="Q55:Q61" si="19">O55*P55</f>
        <v>10</v>
      </c>
      <c r="R55" s="13">
        <f t="shared" ref="R55:R61" si="20">IF(Q55=0,0,(K55-Q55)/K55)</f>
        <v>0.5</v>
      </c>
    </row>
    <row r="56" spans="1:18" ht="38.25" x14ac:dyDescent="0.25">
      <c r="A56" s="3"/>
      <c r="B56" s="30"/>
      <c r="C56" s="9" t="s">
        <v>273</v>
      </c>
      <c r="D56" s="9" t="s">
        <v>275</v>
      </c>
      <c r="E56" s="9" t="s">
        <v>276</v>
      </c>
      <c r="F56" s="9" t="s">
        <v>236</v>
      </c>
      <c r="G56" s="9"/>
      <c r="H56" s="9" t="s">
        <v>84</v>
      </c>
      <c r="I56" s="4">
        <v>4</v>
      </c>
      <c r="J56" s="4">
        <v>5</v>
      </c>
      <c r="K56" s="12">
        <f t="shared" si="14"/>
        <v>20</v>
      </c>
      <c r="L56" s="4">
        <f t="shared" si="15"/>
        <v>1</v>
      </c>
      <c r="M56" s="9" t="s">
        <v>278</v>
      </c>
      <c r="N56" s="21" t="str">
        <f t="shared" si="16"/>
        <v>İŞVEREN / TESLİM TARİHİNDEN SONRAKİ BİR AY İÇİNDE</v>
      </c>
      <c r="O56" s="4">
        <f t="shared" si="17"/>
        <v>2</v>
      </c>
      <c r="P56" s="4">
        <f t="shared" si="18"/>
        <v>5</v>
      </c>
      <c r="Q56" s="12">
        <f t="shared" si="19"/>
        <v>10</v>
      </c>
      <c r="R56" s="13">
        <f t="shared" si="20"/>
        <v>0.5</v>
      </c>
    </row>
    <row r="57" spans="1:18" ht="51" x14ac:dyDescent="0.25">
      <c r="A57" s="3"/>
      <c r="B57" s="30"/>
      <c r="C57" s="9" t="s">
        <v>273</v>
      </c>
      <c r="D57" s="9" t="s">
        <v>275</v>
      </c>
      <c r="E57" s="9" t="s">
        <v>279</v>
      </c>
      <c r="F57" s="9" t="s">
        <v>280</v>
      </c>
      <c r="G57" s="9"/>
      <c r="H57" s="9" t="s">
        <v>84</v>
      </c>
      <c r="I57" s="4">
        <v>4</v>
      </c>
      <c r="J57" s="4">
        <v>5</v>
      </c>
      <c r="K57" s="12">
        <f t="shared" si="14"/>
        <v>20</v>
      </c>
      <c r="L57" s="4">
        <f t="shared" si="15"/>
        <v>1</v>
      </c>
      <c r="M57" s="9" t="s">
        <v>281</v>
      </c>
      <c r="N57" s="21" t="str">
        <f t="shared" si="16"/>
        <v>İŞVEREN / TESLİM TARİHİNDEN SONRAKİ BİR AY İÇİNDE</v>
      </c>
      <c r="O57" s="4">
        <f t="shared" si="17"/>
        <v>2</v>
      </c>
      <c r="P57" s="4">
        <f t="shared" si="18"/>
        <v>5</v>
      </c>
      <c r="Q57" s="12">
        <f t="shared" si="19"/>
        <v>10</v>
      </c>
      <c r="R57" s="13">
        <f t="shared" si="20"/>
        <v>0.5</v>
      </c>
    </row>
    <row r="58" spans="1:18" ht="38.25" x14ac:dyDescent="0.25">
      <c r="A58" s="3"/>
      <c r="B58" s="30"/>
      <c r="C58" s="9" t="s">
        <v>273</v>
      </c>
      <c r="D58" s="9" t="s">
        <v>275</v>
      </c>
      <c r="E58" s="9" t="s">
        <v>282</v>
      </c>
      <c r="F58" s="9" t="s">
        <v>277</v>
      </c>
      <c r="G58" s="9"/>
      <c r="H58" s="9" t="s">
        <v>84</v>
      </c>
      <c r="I58" s="4">
        <v>4</v>
      </c>
      <c r="J58" s="4">
        <v>5</v>
      </c>
      <c r="K58" s="12">
        <f t="shared" si="14"/>
        <v>20</v>
      </c>
      <c r="L58" s="4">
        <f t="shared" si="15"/>
        <v>1</v>
      </c>
      <c r="M58" s="9" t="s">
        <v>283</v>
      </c>
      <c r="N58" s="21" t="str">
        <f t="shared" si="16"/>
        <v>İŞVEREN / TESLİM TARİHİNDEN SONRAKİ BİR AY İÇİNDE</v>
      </c>
      <c r="O58" s="4">
        <f t="shared" si="17"/>
        <v>2</v>
      </c>
      <c r="P58" s="4">
        <f t="shared" si="18"/>
        <v>5</v>
      </c>
      <c r="Q58" s="12">
        <f t="shared" si="19"/>
        <v>10</v>
      </c>
      <c r="R58" s="13">
        <f t="shared" si="20"/>
        <v>0.5</v>
      </c>
    </row>
    <row r="59" spans="1:18" ht="38.25" x14ac:dyDescent="0.25">
      <c r="A59" s="3"/>
      <c r="B59" s="30"/>
      <c r="C59" s="9" t="s">
        <v>273</v>
      </c>
      <c r="D59" s="9" t="s">
        <v>275</v>
      </c>
      <c r="E59" s="9" t="s">
        <v>324</v>
      </c>
      <c r="F59" s="9" t="s">
        <v>562</v>
      </c>
      <c r="G59" s="9"/>
      <c r="H59" s="9" t="s">
        <v>84</v>
      </c>
      <c r="I59" s="4">
        <v>4</v>
      </c>
      <c r="J59" s="4">
        <v>3</v>
      </c>
      <c r="K59" s="12">
        <f t="shared" si="14"/>
        <v>12</v>
      </c>
      <c r="L59" s="4">
        <f t="shared" si="15"/>
        <v>3</v>
      </c>
      <c r="M59" s="9" t="s">
        <v>326</v>
      </c>
      <c r="N59" s="21" t="str">
        <f t="shared" si="16"/>
        <v>İŞVEREN / SÜREKLİ DENETİM</v>
      </c>
      <c r="O59" s="4">
        <f t="shared" si="17"/>
        <v>2</v>
      </c>
      <c r="P59" s="4">
        <f t="shared" si="18"/>
        <v>3</v>
      </c>
      <c r="Q59" s="12">
        <f t="shared" si="19"/>
        <v>6</v>
      </c>
      <c r="R59" s="13">
        <f t="shared" si="20"/>
        <v>0.5</v>
      </c>
    </row>
    <row r="60" spans="1:18" ht="38.25" x14ac:dyDescent="0.25">
      <c r="A60" s="3"/>
      <c r="B60" s="30"/>
      <c r="C60" s="9" t="s">
        <v>273</v>
      </c>
      <c r="D60" s="9" t="s">
        <v>275</v>
      </c>
      <c r="E60" s="9" t="s">
        <v>739</v>
      </c>
      <c r="F60" s="9" t="s">
        <v>740</v>
      </c>
      <c r="G60" s="9"/>
      <c r="H60" s="9" t="s">
        <v>84</v>
      </c>
      <c r="I60" s="4">
        <v>2</v>
      </c>
      <c r="J60" s="4">
        <v>5</v>
      </c>
      <c r="K60" s="12">
        <f t="shared" si="14"/>
        <v>10</v>
      </c>
      <c r="L60" s="4">
        <f t="shared" si="15"/>
        <v>3</v>
      </c>
      <c r="M60" s="9" t="s">
        <v>741</v>
      </c>
      <c r="N60" s="21" t="str">
        <f t="shared" si="16"/>
        <v>İŞVEREN / SÜREKLİ DENETİM</v>
      </c>
      <c r="O60" s="4">
        <f t="shared" si="17"/>
        <v>1</v>
      </c>
      <c r="P60" s="4">
        <f t="shared" si="18"/>
        <v>5</v>
      </c>
      <c r="Q60" s="12">
        <f t="shared" si="19"/>
        <v>5</v>
      </c>
      <c r="R60" s="13">
        <f t="shared" si="20"/>
        <v>0.5</v>
      </c>
    </row>
    <row r="61" spans="1:18" ht="25.5" x14ac:dyDescent="0.25">
      <c r="A61" s="3"/>
      <c r="B61" s="30"/>
      <c r="C61" s="9" t="s">
        <v>273</v>
      </c>
      <c r="D61" s="9" t="s">
        <v>275</v>
      </c>
      <c r="E61" s="9" t="s">
        <v>324</v>
      </c>
      <c r="F61" s="9" t="s">
        <v>768</v>
      </c>
      <c r="G61" s="9"/>
      <c r="H61" s="9" t="s">
        <v>84</v>
      </c>
      <c r="I61" s="4">
        <v>3</v>
      </c>
      <c r="J61" s="4">
        <v>3</v>
      </c>
      <c r="K61" s="12">
        <f t="shared" si="14"/>
        <v>9</v>
      </c>
      <c r="L61" s="4">
        <f t="shared" si="15"/>
        <v>4</v>
      </c>
      <c r="M61" s="9" t="s">
        <v>326</v>
      </c>
      <c r="N61" s="21" t="str">
        <f t="shared" si="16"/>
        <v>İŞVEREN / SÜREKLİ DENETİM</v>
      </c>
      <c r="O61" s="4">
        <f t="shared" si="17"/>
        <v>2</v>
      </c>
      <c r="P61" s="4">
        <f t="shared" si="18"/>
        <v>3</v>
      </c>
      <c r="Q61" s="12">
        <f t="shared" si="19"/>
        <v>6</v>
      </c>
      <c r="R61" s="13">
        <f t="shared" si="20"/>
        <v>0.33333333333333331</v>
      </c>
    </row>
    <row r="62" spans="1:18" ht="38.25" x14ac:dyDescent="0.25">
      <c r="A62" s="3"/>
      <c r="B62" s="30"/>
      <c r="C62" s="9" t="s">
        <v>273</v>
      </c>
      <c r="D62" s="9" t="s">
        <v>275</v>
      </c>
      <c r="E62" s="9" t="s">
        <v>332</v>
      </c>
      <c r="F62" s="9" t="s">
        <v>331</v>
      </c>
      <c r="G62" s="9"/>
      <c r="H62" s="9" t="s">
        <v>84</v>
      </c>
      <c r="I62" s="4">
        <v>4</v>
      </c>
      <c r="J62" s="4">
        <v>4</v>
      </c>
      <c r="K62" s="12">
        <f t="shared" si="7"/>
        <v>16</v>
      </c>
      <c r="L62" s="4">
        <f t="shared" si="8"/>
        <v>2</v>
      </c>
      <c r="M62" s="9" t="s">
        <v>283</v>
      </c>
      <c r="N62" s="21" t="str">
        <f t="shared" si="9"/>
        <v>İŞVEREN / TESLİM TARİHİNDEN SONRAKİ ÜÇ AY İÇİNDE</v>
      </c>
      <c r="O62" s="4">
        <f t="shared" si="10"/>
        <v>2</v>
      </c>
      <c r="P62" s="4">
        <f t="shared" si="11"/>
        <v>4</v>
      </c>
      <c r="Q62" s="12">
        <f t="shared" si="12"/>
        <v>8</v>
      </c>
      <c r="R62" s="13">
        <f t="shared" si="13"/>
        <v>0.5</v>
      </c>
    </row>
    <row r="63" spans="1:18" ht="38.25" x14ac:dyDescent="0.25">
      <c r="A63" s="3"/>
      <c r="B63" s="30"/>
      <c r="C63" s="9" t="s">
        <v>273</v>
      </c>
      <c r="D63" s="9" t="s">
        <v>333</v>
      </c>
      <c r="E63" s="9" t="s">
        <v>335</v>
      </c>
      <c r="F63" s="9" t="s">
        <v>230</v>
      </c>
      <c r="G63" s="9"/>
      <c r="H63" s="9" t="s">
        <v>84</v>
      </c>
      <c r="I63" s="4">
        <v>4</v>
      </c>
      <c r="J63" s="4">
        <v>4</v>
      </c>
      <c r="K63" s="12">
        <f t="shared" si="7"/>
        <v>16</v>
      </c>
      <c r="L63" s="4">
        <f t="shared" si="8"/>
        <v>2</v>
      </c>
      <c r="M63" s="9" t="s">
        <v>336</v>
      </c>
      <c r="N63" s="21" t="str">
        <f t="shared" si="9"/>
        <v>İŞVEREN / TESLİM TARİHİNDEN SONRAKİ ÜÇ AY İÇİNDE</v>
      </c>
      <c r="O63" s="4">
        <f t="shared" si="10"/>
        <v>2</v>
      </c>
      <c r="P63" s="4">
        <f t="shared" si="11"/>
        <v>4</v>
      </c>
      <c r="Q63" s="12">
        <f t="shared" si="12"/>
        <v>8</v>
      </c>
      <c r="R63" s="13">
        <f t="shared" si="13"/>
        <v>0.5</v>
      </c>
    </row>
    <row r="64" spans="1:18" ht="38.25" x14ac:dyDescent="0.25">
      <c r="A64" s="3"/>
      <c r="B64" s="30"/>
      <c r="C64" s="9" t="s">
        <v>273</v>
      </c>
      <c r="D64" s="9" t="s">
        <v>333</v>
      </c>
      <c r="E64" s="9" t="s">
        <v>337</v>
      </c>
      <c r="F64" s="9" t="s">
        <v>338</v>
      </c>
      <c r="G64" s="9"/>
      <c r="H64" s="9" t="s">
        <v>84</v>
      </c>
      <c r="I64" s="4">
        <v>4</v>
      </c>
      <c r="J64" s="4">
        <v>4</v>
      </c>
      <c r="K64" s="12">
        <f t="shared" si="7"/>
        <v>16</v>
      </c>
      <c r="L64" s="4">
        <f t="shared" si="8"/>
        <v>2</v>
      </c>
      <c r="M64" s="9" t="s">
        <v>339</v>
      </c>
      <c r="N64" s="21" t="str">
        <f t="shared" si="9"/>
        <v>İŞVEREN / TESLİM TARİHİNDEN SONRAKİ ÜÇ AY İÇİNDE</v>
      </c>
      <c r="O64" s="4">
        <f t="shared" si="10"/>
        <v>2</v>
      </c>
      <c r="P64" s="4">
        <f t="shared" si="11"/>
        <v>4</v>
      </c>
      <c r="Q64" s="12">
        <f t="shared" si="12"/>
        <v>8</v>
      </c>
      <c r="R64" s="13">
        <f t="shared" si="13"/>
        <v>0.5</v>
      </c>
    </row>
    <row r="65" spans="1:18" ht="38.25" x14ac:dyDescent="0.25">
      <c r="A65" s="3"/>
      <c r="B65" s="30"/>
      <c r="C65" s="9" t="s">
        <v>273</v>
      </c>
      <c r="D65" s="9" t="s">
        <v>333</v>
      </c>
      <c r="E65" s="9" t="s">
        <v>340</v>
      </c>
      <c r="F65" s="9" t="s">
        <v>341</v>
      </c>
      <c r="G65" s="9"/>
      <c r="H65" s="9" t="s">
        <v>84</v>
      </c>
      <c r="I65" s="4">
        <v>4</v>
      </c>
      <c r="J65" s="4">
        <v>4</v>
      </c>
      <c r="K65" s="12">
        <f t="shared" si="7"/>
        <v>16</v>
      </c>
      <c r="L65" s="4">
        <f t="shared" si="8"/>
        <v>2</v>
      </c>
      <c r="M65" s="9" t="s">
        <v>342</v>
      </c>
      <c r="N65" s="21" t="str">
        <f t="shared" si="9"/>
        <v>İŞVEREN / TESLİM TARİHİNDEN SONRAKİ ÜÇ AY İÇİNDE</v>
      </c>
      <c r="O65" s="4">
        <f t="shared" si="10"/>
        <v>2</v>
      </c>
      <c r="P65" s="4">
        <f t="shared" si="11"/>
        <v>4</v>
      </c>
      <c r="Q65" s="12">
        <f t="shared" si="12"/>
        <v>8</v>
      </c>
      <c r="R65" s="13">
        <f t="shared" si="13"/>
        <v>0.5</v>
      </c>
    </row>
    <row r="66" spans="1:18" ht="38.25" x14ac:dyDescent="0.25">
      <c r="A66" s="3"/>
      <c r="B66" s="30"/>
      <c r="C66" s="9" t="s">
        <v>273</v>
      </c>
      <c r="D66" s="9" t="s">
        <v>333</v>
      </c>
      <c r="E66" s="9" t="s">
        <v>343</v>
      </c>
      <c r="F66" s="9" t="s">
        <v>344</v>
      </c>
      <c r="G66" s="9"/>
      <c r="H66" s="9" t="s">
        <v>84</v>
      </c>
      <c r="I66" s="4">
        <v>4</v>
      </c>
      <c r="J66" s="4">
        <v>4</v>
      </c>
      <c r="K66" s="12">
        <f t="shared" si="7"/>
        <v>16</v>
      </c>
      <c r="L66" s="4">
        <f t="shared" si="8"/>
        <v>2</v>
      </c>
      <c r="M66" s="9" t="s">
        <v>345</v>
      </c>
      <c r="N66" s="21" t="str">
        <f t="shared" si="9"/>
        <v>İŞVEREN / TESLİM TARİHİNDEN SONRAKİ ÜÇ AY İÇİNDE</v>
      </c>
      <c r="O66" s="4">
        <f t="shared" si="10"/>
        <v>2</v>
      </c>
      <c r="P66" s="4">
        <f t="shared" si="11"/>
        <v>4</v>
      </c>
      <c r="Q66" s="12">
        <f t="shared" si="12"/>
        <v>8</v>
      </c>
      <c r="R66" s="13">
        <f t="shared" si="13"/>
        <v>0.5</v>
      </c>
    </row>
    <row r="67" spans="1:18" ht="51" x14ac:dyDescent="0.25">
      <c r="A67" s="3"/>
      <c r="B67" s="30"/>
      <c r="C67" s="9" t="s">
        <v>273</v>
      </c>
      <c r="D67" s="9" t="s">
        <v>333</v>
      </c>
      <c r="E67" s="9" t="s">
        <v>346</v>
      </c>
      <c r="F67" s="9" t="s">
        <v>347</v>
      </c>
      <c r="G67" s="9"/>
      <c r="H67" s="9" t="s">
        <v>84</v>
      </c>
      <c r="I67" s="4">
        <v>4</v>
      </c>
      <c r="J67" s="4">
        <v>4</v>
      </c>
      <c r="K67" s="12">
        <f t="shared" si="7"/>
        <v>16</v>
      </c>
      <c r="L67" s="4">
        <f t="shared" si="8"/>
        <v>2</v>
      </c>
      <c r="M67" s="9" t="s">
        <v>348</v>
      </c>
      <c r="N67" s="21" t="str">
        <f t="shared" si="9"/>
        <v>İŞVEREN / TESLİM TARİHİNDEN SONRAKİ ÜÇ AY İÇİNDE</v>
      </c>
      <c r="O67" s="4">
        <f t="shared" si="10"/>
        <v>2</v>
      </c>
      <c r="P67" s="4">
        <f t="shared" si="11"/>
        <v>4</v>
      </c>
      <c r="Q67" s="12">
        <f t="shared" si="12"/>
        <v>8</v>
      </c>
      <c r="R67" s="13">
        <f t="shared" si="13"/>
        <v>0.5</v>
      </c>
    </row>
    <row r="68" spans="1:18" ht="38.25" x14ac:dyDescent="0.25">
      <c r="A68" s="3"/>
      <c r="B68" s="30"/>
      <c r="C68" s="9" t="s">
        <v>273</v>
      </c>
      <c r="D68" s="9" t="s">
        <v>333</v>
      </c>
      <c r="E68" s="9" t="s">
        <v>349</v>
      </c>
      <c r="F68" s="9" t="s">
        <v>350</v>
      </c>
      <c r="G68" s="9"/>
      <c r="H68" s="9" t="s">
        <v>84</v>
      </c>
      <c r="I68" s="4">
        <v>4</v>
      </c>
      <c r="J68" s="4">
        <v>4</v>
      </c>
      <c r="K68" s="12">
        <f t="shared" si="7"/>
        <v>16</v>
      </c>
      <c r="L68" s="4">
        <f t="shared" si="8"/>
        <v>2</v>
      </c>
      <c r="M68" s="9" t="s">
        <v>351</v>
      </c>
      <c r="N68" s="21" t="str">
        <f t="shared" si="9"/>
        <v>İŞVEREN / TESLİM TARİHİNDEN SONRAKİ ÜÇ AY İÇİNDE</v>
      </c>
      <c r="O68" s="4">
        <f t="shared" si="10"/>
        <v>2</v>
      </c>
      <c r="P68" s="4">
        <f t="shared" si="11"/>
        <v>4</v>
      </c>
      <c r="Q68" s="12">
        <f t="shared" si="12"/>
        <v>8</v>
      </c>
      <c r="R68" s="13">
        <f t="shared" si="13"/>
        <v>0.5</v>
      </c>
    </row>
    <row r="69" spans="1:18" ht="38.25" x14ac:dyDescent="0.25">
      <c r="A69" s="3"/>
      <c r="B69" s="30"/>
      <c r="C69" s="9" t="s">
        <v>273</v>
      </c>
      <c r="D69" s="9" t="s">
        <v>333</v>
      </c>
      <c r="E69" s="9" t="s">
        <v>1001</v>
      </c>
      <c r="F69" s="9" t="s">
        <v>563</v>
      </c>
      <c r="G69" s="9"/>
      <c r="H69" s="9" t="s">
        <v>84</v>
      </c>
      <c r="I69" s="4">
        <v>3</v>
      </c>
      <c r="J69" s="4">
        <v>4</v>
      </c>
      <c r="K69" s="12">
        <f>I69*J69</f>
        <v>12</v>
      </c>
      <c r="L69" s="4">
        <f>IF(K69=0,0,IF(K69&lt;4,5,IF(K69&lt;10,4,IF(K69&lt;13,3,IF(K69&lt;17,2,1)))))</f>
        <v>3</v>
      </c>
      <c r="M69" s="9" t="s">
        <v>564</v>
      </c>
      <c r="N69" s="21" t="str">
        <f>IF(L69=1,"İŞVEREN / TESLİM TARİHİNDEN SONRAKİ BİR AY İÇİNDE",IF(L69=2,"İŞVEREN / TESLİM TARİHİNDEN SONRAKİ ÜÇ AY İÇİNDE","İŞVEREN / SÜREKLİ DENETİM"))</f>
        <v>İŞVEREN / SÜREKLİ DENETİM</v>
      </c>
      <c r="O69" s="4">
        <f>IF(I69&lt;4,I69-1,I69-2)</f>
        <v>2</v>
      </c>
      <c r="P69" s="4">
        <f>J69</f>
        <v>4</v>
      </c>
      <c r="Q69" s="12">
        <f>O69*P69</f>
        <v>8</v>
      </c>
      <c r="R69" s="13">
        <f>IF(Q69=0,0,(K69-Q69)/K69)</f>
        <v>0.33333333333333331</v>
      </c>
    </row>
    <row r="70" spans="1:18" ht="38.25" x14ac:dyDescent="0.25">
      <c r="A70" s="3"/>
      <c r="B70" s="30"/>
      <c r="C70" s="9" t="s">
        <v>273</v>
      </c>
      <c r="D70" s="9" t="s">
        <v>333</v>
      </c>
      <c r="E70" s="9" t="s">
        <v>352</v>
      </c>
      <c r="F70" s="9" t="s">
        <v>230</v>
      </c>
      <c r="G70" s="9"/>
      <c r="H70" s="9" t="s">
        <v>84</v>
      </c>
      <c r="I70" s="4">
        <v>4</v>
      </c>
      <c r="J70" s="4">
        <v>4</v>
      </c>
      <c r="K70" s="12">
        <f t="shared" si="7"/>
        <v>16</v>
      </c>
      <c r="L70" s="4">
        <f t="shared" si="8"/>
        <v>2</v>
      </c>
      <c r="M70" s="9" t="s">
        <v>353</v>
      </c>
      <c r="N70" s="21" t="str">
        <f t="shared" si="9"/>
        <v>İŞVEREN / TESLİM TARİHİNDEN SONRAKİ ÜÇ AY İÇİNDE</v>
      </c>
      <c r="O70" s="4">
        <f t="shared" si="10"/>
        <v>2</v>
      </c>
      <c r="P70" s="4">
        <f t="shared" si="11"/>
        <v>4</v>
      </c>
      <c r="Q70" s="12">
        <f t="shared" si="12"/>
        <v>8</v>
      </c>
      <c r="R70" s="13">
        <f t="shared" si="13"/>
        <v>0.5</v>
      </c>
    </row>
    <row r="71" spans="1:18" ht="38.25" x14ac:dyDescent="0.25">
      <c r="A71" s="3"/>
      <c r="B71" s="30"/>
      <c r="C71" s="9" t="s">
        <v>273</v>
      </c>
      <c r="D71" s="9" t="s">
        <v>354</v>
      </c>
      <c r="E71" s="9" t="s">
        <v>355</v>
      </c>
      <c r="F71" s="9" t="s">
        <v>356</v>
      </c>
      <c r="G71" s="9"/>
      <c r="H71" s="9" t="s">
        <v>84</v>
      </c>
      <c r="I71" s="4">
        <v>4</v>
      </c>
      <c r="J71" s="4">
        <v>4</v>
      </c>
      <c r="K71" s="12">
        <f t="shared" si="7"/>
        <v>16</v>
      </c>
      <c r="L71" s="4">
        <f t="shared" si="8"/>
        <v>2</v>
      </c>
      <c r="M71" s="9" t="s">
        <v>357</v>
      </c>
      <c r="N71" s="21" t="str">
        <f t="shared" si="9"/>
        <v>İŞVEREN / TESLİM TARİHİNDEN SONRAKİ ÜÇ AY İÇİNDE</v>
      </c>
      <c r="O71" s="4">
        <f t="shared" si="10"/>
        <v>2</v>
      </c>
      <c r="P71" s="4">
        <f t="shared" si="11"/>
        <v>4</v>
      </c>
      <c r="Q71" s="12">
        <f t="shared" si="12"/>
        <v>8</v>
      </c>
      <c r="R71" s="13">
        <f t="shared" si="13"/>
        <v>0.5</v>
      </c>
    </row>
    <row r="72" spans="1:18" ht="38.25" x14ac:dyDescent="0.25">
      <c r="A72" s="3"/>
      <c r="B72" s="30"/>
      <c r="C72" s="9" t="s">
        <v>273</v>
      </c>
      <c r="D72" s="9" t="s">
        <v>354</v>
      </c>
      <c r="E72" s="9" t="s">
        <v>355</v>
      </c>
      <c r="F72" s="9" t="s">
        <v>358</v>
      </c>
      <c r="G72" s="9"/>
      <c r="H72" s="9" t="s">
        <v>84</v>
      </c>
      <c r="I72" s="4">
        <v>4</v>
      </c>
      <c r="J72" s="4">
        <v>4</v>
      </c>
      <c r="K72" s="12">
        <f t="shared" si="7"/>
        <v>16</v>
      </c>
      <c r="L72" s="4">
        <f t="shared" si="8"/>
        <v>2</v>
      </c>
      <c r="M72" s="9" t="s">
        <v>359</v>
      </c>
      <c r="N72" s="21" t="str">
        <f t="shared" si="9"/>
        <v>İŞVEREN / TESLİM TARİHİNDEN SONRAKİ ÜÇ AY İÇİNDE</v>
      </c>
      <c r="O72" s="4">
        <f t="shared" si="10"/>
        <v>2</v>
      </c>
      <c r="P72" s="4">
        <f t="shared" si="11"/>
        <v>4</v>
      </c>
      <c r="Q72" s="12">
        <f t="shared" si="12"/>
        <v>8</v>
      </c>
      <c r="R72" s="13">
        <f t="shared" si="13"/>
        <v>0.5</v>
      </c>
    </row>
    <row r="73" spans="1:18" ht="38.25" x14ac:dyDescent="0.25">
      <c r="A73" s="3"/>
      <c r="B73" s="30"/>
      <c r="C73" s="9" t="s">
        <v>273</v>
      </c>
      <c r="D73" s="9" t="s">
        <v>354</v>
      </c>
      <c r="E73" s="9" t="s">
        <v>355</v>
      </c>
      <c r="F73" s="9" t="s">
        <v>360</v>
      </c>
      <c r="G73" s="9"/>
      <c r="H73" s="9" t="s">
        <v>84</v>
      </c>
      <c r="I73" s="4">
        <v>4</v>
      </c>
      <c r="J73" s="4">
        <v>4</v>
      </c>
      <c r="K73" s="12">
        <f t="shared" si="7"/>
        <v>16</v>
      </c>
      <c r="L73" s="4">
        <f t="shared" si="8"/>
        <v>2</v>
      </c>
      <c r="M73" s="9" t="s">
        <v>361</v>
      </c>
      <c r="N73" s="21" t="str">
        <f t="shared" si="9"/>
        <v>İŞVEREN / TESLİM TARİHİNDEN SONRAKİ ÜÇ AY İÇİNDE</v>
      </c>
      <c r="O73" s="4">
        <f t="shared" si="10"/>
        <v>2</v>
      </c>
      <c r="P73" s="4">
        <f t="shared" si="11"/>
        <v>4</v>
      </c>
      <c r="Q73" s="12">
        <f t="shared" si="12"/>
        <v>8</v>
      </c>
      <c r="R73" s="13">
        <f t="shared" si="13"/>
        <v>0.5</v>
      </c>
    </row>
    <row r="74" spans="1:18" ht="38.25" x14ac:dyDescent="0.25">
      <c r="A74" s="3"/>
      <c r="B74" s="30"/>
      <c r="C74" s="9" t="s">
        <v>273</v>
      </c>
      <c r="D74" s="9" t="s">
        <v>354</v>
      </c>
      <c r="E74" s="9" t="s">
        <v>996</v>
      </c>
      <c r="F74" s="9" t="s">
        <v>362</v>
      </c>
      <c r="G74" s="9"/>
      <c r="H74" s="9" t="s">
        <v>84</v>
      </c>
      <c r="I74" s="4">
        <v>4</v>
      </c>
      <c r="J74" s="4">
        <v>4</v>
      </c>
      <c r="K74" s="12">
        <f t="shared" si="7"/>
        <v>16</v>
      </c>
      <c r="L74" s="4">
        <f t="shared" si="8"/>
        <v>2</v>
      </c>
      <c r="M74" s="9" t="s">
        <v>997</v>
      </c>
      <c r="N74" s="21" t="str">
        <f t="shared" si="9"/>
        <v>İŞVEREN / TESLİM TARİHİNDEN SONRAKİ ÜÇ AY İÇİNDE</v>
      </c>
      <c r="O74" s="4">
        <f t="shared" si="10"/>
        <v>2</v>
      </c>
      <c r="P74" s="4">
        <f t="shared" si="11"/>
        <v>4</v>
      </c>
      <c r="Q74" s="12">
        <f t="shared" si="12"/>
        <v>8</v>
      </c>
      <c r="R74" s="13">
        <f t="shared" si="13"/>
        <v>0.5</v>
      </c>
    </row>
    <row r="75" spans="1:18" ht="38.25" x14ac:dyDescent="0.25">
      <c r="A75" s="3"/>
      <c r="B75" s="30"/>
      <c r="C75" s="9" t="s">
        <v>273</v>
      </c>
      <c r="D75" s="9" t="s">
        <v>354</v>
      </c>
      <c r="E75" s="9" t="s">
        <v>998</v>
      </c>
      <c r="F75" s="9" t="s">
        <v>363</v>
      </c>
      <c r="G75" s="9"/>
      <c r="H75" s="9" t="s">
        <v>84</v>
      </c>
      <c r="I75" s="4">
        <v>4</v>
      </c>
      <c r="J75" s="4">
        <v>4</v>
      </c>
      <c r="K75" s="12">
        <f t="shared" si="7"/>
        <v>16</v>
      </c>
      <c r="L75" s="4">
        <f t="shared" si="8"/>
        <v>2</v>
      </c>
      <c r="M75" s="9" t="s">
        <v>999</v>
      </c>
      <c r="N75" s="21" t="str">
        <f t="shared" si="9"/>
        <v>İŞVEREN / TESLİM TARİHİNDEN SONRAKİ ÜÇ AY İÇİNDE</v>
      </c>
      <c r="O75" s="4">
        <f t="shared" si="10"/>
        <v>2</v>
      </c>
      <c r="P75" s="4">
        <f t="shared" si="11"/>
        <v>4</v>
      </c>
      <c r="Q75" s="12">
        <f t="shared" si="12"/>
        <v>8</v>
      </c>
      <c r="R75" s="13">
        <f t="shared" si="13"/>
        <v>0.5</v>
      </c>
    </row>
    <row r="76" spans="1:18" ht="38.25" x14ac:dyDescent="0.25">
      <c r="A76" s="3"/>
      <c r="B76" s="30"/>
      <c r="C76" s="9" t="s">
        <v>273</v>
      </c>
      <c r="D76" s="9" t="s">
        <v>354</v>
      </c>
      <c r="E76" s="9" t="s">
        <v>1000</v>
      </c>
      <c r="F76" s="9" t="s">
        <v>362</v>
      </c>
      <c r="G76" s="9"/>
      <c r="H76" s="9" t="s">
        <v>84</v>
      </c>
      <c r="I76" s="4">
        <v>4</v>
      </c>
      <c r="J76" s="4">
        <v>4</v>
      </c>
      <c r="K76" s="12">
        <f t="shared" si="7"/>
        <v>16</v>
      </c>
      <c r="L76" s="4">
        <f t="shared" si="8"/>
        <v>2</v>
      </c>
      <c r="M76" s="9" t="s">
        <v>364</v>
      </c>
      <c r="N76" s="21" t="str">
        <f t="shared" si="9"/>
        <v>İŞVEREN / TESLİM TARİHİNDEN SONRAKİ ÜÇ AY İÇİNDE</v>
      </c>
      <c r="O76" s="4">
        <f t="shared" si="10"/>
        <v>2</v>
      </c>
      <c r="P76" s="4">
        <f t="shared" si="11"/>
        <v>4</v>
      </c>
      <c r="Q76" s="12">
        <f t="shared" si="12"/>
        <v>8</v>
      </c>
      <c r="R76" s="13">
        <f t="shared" si="13"/>
        <v>0.5</v>
      </c>
    </row>
    <row r="77" spans="1:18" ht="38.25" x14ac:dyDescent="0.25">
      <c r="A77" s="3"/>
      <c r="B77" s="30"/>
      <c r="C77" s="9" t="s">
        <v>273</v>
      </c>
      <c r="D77" s="9" t="s">
        <v>354</v>
      </c>
      <c r="E77" s="9" t="s">
        <v>230</v>
      </c>
      <c r="F77" s="9" t="s">
        <v>365</v>
      </c>
      <c r="G77" s="9"/>
      <c r="H77" s="9" t="s">
        <v>84</v>
      </c>
      <c r="I77" s="4">
        <v>4</v>
      </c>
      <c r="J77" s="4">
        <v>4</v>
      </c>
      <c r="K77" s="12">
        <f t="shared" si="7"/>
        <v>16</v>
      </c>
      <c r="L77" s="4">
        <f t="shared" si="8"/>
        <v>2</v>
      </c>
      <c r="M77" s="9" t="s">
        <v>928</v>
      </c>
      <c r="N77" s="21" t="str">
        <f t="shared" si="9"/>
        <v>İŞVEREN / TESLİM TARİHİNDEN SONRAKİ ÜÇ AY İÇİNDE</v>
      </c>
      <c r="O77" s="4">
        <f t="shared" si="10"/>
        <v>2</v>
      </c>
      <c r="P77" s="4">
        <f t="shared" si="11"/>
        <v>4</v>
      </c>
      <c r="Q77" s="12">
        <f t="shared" si="12"/>
        <v>8</v>
      </c>
      <c r="R77" s="13">
        <f t="shared" si="13"/>
        <v>0.5</v>
      </c>
    </row>
    <row r="78" spans="1:18" ht="38.25" x14ac:dyDescent="0.25">
      <c r="A78" s="3"/>
      <c r="B78" s="30"/>
      <c r="C78" s="9" t="s">
        <v>273</v>
      </c>
      <c r="D78" s="9" t="s">
        <v>354</v>
      </c>
      <c r="E78" s="9" t="s">
        <v>366</v>
      </c>
      <c r="F78" s="9" t="s">
        <v>577</v>
      </c>
      <c r="G78" s="9"/>
      <c r="H78" s="9" t="s">
        <v>84</v>
      </c>
      <c r="I78" s="4">
        <v>3</v>
      </c>
      <c r="J78" s="4">
        <v>4</v>
      </c>
      <c r="K78" s="12">
        <f>I78*J78</f>
        <v>12</v>
      </c>
      <c r="L78" s="4">
        <f>IF(K78=0,0,IF(K78&lt;4,5,IF(K78&lt;10,4,IF(K78&lt;13,3,IF(K78&lt;17,2,1)))))</f>
        <v>3</v>
      </c>
      <c r="M78" s="9" t="s">
        <v>578</v>
      </c>
      <c r="N78" s="21" t="str">
        <f>IF(L78=1,"İŞVEREN / TESLİM TARİHİNDEN SONRAKİ BİR AY İÇİNDE",IF(L78=2,"İŞVEREN / TESLİM TARİHİNDEN SONRAKİ ÜÇ AY İÇİNDE","İŞVEREN / SÜREKLİ DENETİM"))</f>
        <v>İŞVEREN / SÜREKLİ DENETİM</v>
      </c>
      <c r="O78" s="4">
        <f>IF(I78&lt;4,I78-1,I78-2)</f>
        <v>2</v>
      </c>
      <c r="P78" s="4">
        <f>J78</f>
        <v>4</v>
      </c>
      <c r="Q78" s="12">
        <f>O78*P78</f>
        <v>8</v>
      </c>
      <c r="R78" s="13">
        <f>IF(Q78=0,0,(K78-Q78)/K78)</f>
        <v>0.33333333333333331</v>
      </c>
    </row>
    <row r="79" spans="1:18" ht="25.5" x14ac:dyDescent="0.25">
      <c r="A79" s="3"/>
      <c r="B79" s="30"/>
      <c r="C79" s="9" t="s">
        <v>273</v>
      </c>
      <c r="D79" s="9" t="s">
        <v>354</v>
      </c>
      <c r="E79" s="9" t="s">
        <v>781</v>
      </c>
      <c r="F79" s="9" t="s">
        <v>782</v>
      </c>
      <c r="G79" s="9"/>
      <c r="H79" s="9" t="s">
        <v>84</v>
      </c>
      <c r="I79" s="4">
        <v>3</v>
      </c>
      <c r="J79" s="4">
        <v>3</v>
      </c>
      <c r="K79" s="12">
        <f>I79*J79</f>
        <v>9</v>
      </c>
      <c r="L79" s="4">
        <f>IF(K79=0,0,IF(K79&lt;4,5,IF(K79&lt;10,4,IF(K79&lt;13,3,IF(K79&lt;17,2,1)))))</f>
        <v>4</v>
      </c>
      <c r="M79" s="9" t="s">
        <v>783</v>
      </c>
      <c r="N79" s="21" t="str">
        <f>IF(L79=1,"İŞVEREN / TESLİM TARİHİNDEN SONRAKİ BİR AY İÇİNDE",IF(L79=2,"İŞVEREN / TESLİM TARİHİNDEN SONRAKİ ÜÇ AY İÇİNDE","İŞVEREN / SÜREKLİ DENETİM"))</f>
        <v>İŞVEREN / SÜREKLİ DENETİM</v>
      </c>
      <c r="O79" s="4">
        <f>IF(I79&lt;4,I79-1,I79-2)</f>
        <v>2</v>
      </c>
      <c r="P79" s="4">
        <f>J79</f>
        <v>3</v>
      </c>
      <c r="Q79" s="12">
        <f>O79*P79</f>
        <v>6</v>
      </c>
      <c r="R79" s="13">
        <f>IF(Q79=0,0,(K79-Q79)/K79)</f>
        <v>0.33333333333333331</v>
      </c>
    </row>
    <row r="80" spans="1:18" ht="38.25" x14ac:dyDescent="0.25">
      <c r="A80" s="3"/>
      <c r="B80" s="30"/>
      <c r="C80" s="9" t="s">
        <v>273</v>
      </c>
      <c r="D80" s="9" t="s">
        <v>354</v>
      </c>
      <c r="E80" s="9" t="s">
        <v>932</v>
      </c>
      <c r="F80" s="9" t="s">
        <v>934</v>
      </c>
      <c r="G80" s="9"/>
      <c r="H80" s="9" t="s">
        <v>84</v>
      </c>
      <c r="I80" s="4">
        <v>4</v>
      </c>
      <c r="J80" s="4">
        <v>4</v>
      </c>
      <c r="K80" s="12">
        <f t="shared" si="7"/>
        <v>16</v>
      </c>
      <c r="L80" s="4">
        <f t="shared" si="8"/>
        <v>2</v>
      </c>
      <c r="M80" s="9" t="s">
        <v>367</v>
      </c>
      <c r="N80" s="21" t="str">
        <f t="shared" si="9"/>
        <v>İŞVEREN / TESLİM TARİHİNDEN SONRAKİ ÜÇ AY İÇİNDE</v>
      </c>
      <c r="O80" s="4">
        <f t="shared" si="10"/>
        <v>2</v>
      </c>
      <c r="P80" s="4">
        <f t="shared" si="11"/>
        <v>4</v>
      </c>
      <c r="Q80" s="12">
        <f t="shared" si="12"/>
        <v>8</v>
      </c>
      <c r="R80" s="13">
        <f t="shared" si="13"/>
        <v>0.5</v>
      </c>
    </row>
    <row r="81" spans="1:18" ht="38.25" x14ac:dyDescent="0.25">
      <c r="A81" s="3"/>
      <c r="B81" s="30"/>
      <c r="C81" s="9" t="s">
        <v>273</v>
      </c>
      <c r="D81" s="9" t="s">
        <v>284</v>
      </c>
      <c r="E81" s="9" t="s">
        <v>285</v>
      </c>
      <c r="F81" s="9" t="s">
        <v>230</v>
      </c>
      <c r="G81" s="9"/>
      <c r="H81" s="9" t="s">
        <v>84</v>
      </c>
      <c r="I81" s="4">
        <v>4</v>
      </c>
      <c r="J81" s="4">
        <v>5</v>
      </c>
      <c r="K81" s="12">
        <f>I81*J81</f>
        <v>20</v>
      </c>
      <c r="L81" s="4">
        <f>IF(K81=0,0,IF(K81&lt;4,5,IF(K81&lt;10,4,IF(K81&lt;13,3,IF(K81&lt;17,2,1)))))</f>
        <v>1</v>
      </c>
      <c r="M81" s="9" t="s">
        <v>286</v>
      </c>
      <c r="N81" s="21" t="str">
        <f>IF(L81=1,"İŞVEREN / TESLİM TARİHİNDEN SONRAKİ BİR AY İÇİNDE",IF(L81=2,"İŞVEREN / TESLİM TARİHİNDEN SONRAKİ ÜÇ AY İÇİNDE","İŞVEREN / SÜREKLİ DENETİM"))</f>
        <v>İŞVEREN / TESLİM TARİHİNDEN SONRAKİ BİR AY İÇİNDE</v>
      </c>
      <c r="O81" s="4">
        <f>IF(I81&lt;4,I81-1,I81-2)</f>
        <v>2</v>
      </c>
      <c r="P81" s="4">
        <f>J81</f>
        <v>5</v>
      </c>
      <c r="Q81" s="12">
        <f>O81*P81</f>
        <v>10</v>
      </c>
      <c r="R81" s="13">
        <f>IF(Q81=0,0,(K81-Q81)/K81)</f>
        <v>0.5</v>
      </c>
    </row>
    <row r="82" spans="1:18" ht="38.25" x14ac:dyDescent="0.25">
      <c r="A82" s="3"/>
      <c r="B82" s="30"/>
      <c r="C82" s="9" t="s">
        <v>273</v>
      </c>
      <c r="D82" s="9" t="s">
        <v>284</v>
      </c>
      <c r="E82" s="9" t="s">
        <v>368</v>
      </c>
      <c r="F82" s="9" t="s">
        <v>579</v>
      </c>
      <c r="G82" s="9"/>
      <c r="H82" s="9" t="s">
        <v>84</v>
      </c>
      <c r="I82" s="4">
        <v>3</v>
      </c>
      <c r="J82" s="4">
        <v>4</v>
      </c>
      <c r="K82" s="12">
        <f>I82*J82</f>
        <v>12</v>
      </c>
      <c r="L82" s="4">
        <f>IF(K82=0,0,IF(K82&lt;4,5,IF(K82&lt;10,4,IF(K82&lt;13,3,IF(K82&lt;17,2,1)))))</f>
        <v>3</v>
      </c>
      <c r="M82" s="9" t="s">
        <v>943</v>
      </c>
      <c r="N82" s="21" t="str">
        <f>IF(L82=1,"İŞVEREN / TESLİM TARİHİNDEN SONRAKİ BİR AY İÇİNDE",IF(L82=2,"İŞVEREN / TESLİM TARİHİNDEN SONRAKİ ÜÇ AY İÇİNDE","İŞVEREN / SÜREKLİ DENETİM"))</f>
        <v>İŞVEREN / SÜREKLİ DENETİM</v>
      </c>
      <c r="O82" s="4">
        <f>IF(I82&lt;4,I82-1,I82-2)</f>
        <v>2</v>
      </c>
      <c r="P82" s="4">
        <f>J82</f>
        <v>4</v>
      </c>
      <c r="Q82" s="12">
        <f>O82*P82</f>
        <v>8</v>
      </c>
      <c r="R82" s="13">
        <f>IF(Q82=0,0,(K82-Q82)/K82)</f>
        <v>0.33333333333333331</v>
      </c>
    </row>
    <row r="83" spans="1:18" ht="25.5" x14ac:dyDescent="0.25">
      <c r="A83" s="3"/>
      <c r="B83" s="30"/>
      <c r="C83" s="9" t="s">
        <v>273</v>
      </c>
      <c r="D83" s="9" t="s">
        <v>284</v>
      </c>
      <c r="E83" s="9" t="s">
        <v>371</v>
      </c>
      <c r="F83" s="9" t="s">
        <v>256</v>
      </c>
      <c r="G83" s="9"/>
      <c r="H83" s="9" t="s">
        <v>84</v>
      </c>
      <c r="I83" s="4">
        <v>3</v>
      </c>
      <c r="J83" s="4">
        <v>4</v>
      </c>
      <c r="K83" s="12">
        <f>I83*J83</f>
        <v>12</v>
      </c>
      <c r="L83" s="4">
        <f>IF(K83=0,0,IF(K83&lt;4,5,IF(K83&lt;10,4,IF(K83&lt;13,3,IF(K83&lt;17,2,1)))))</f>
        <v>3</v>
      </c>
      <c r="M83" s="9" t="s">
        <v>372</v>
      </c>
      <c r="N83" s="21" t="str">
        <f>IF(L83=1,"İŞVEREN / TESLİM TARİHİNDEN SONRAKİ BİR AY İÇİNDE",IF(L83=2,"İŞVEREN / TESLİM TARİHİNDEN SONRAKİ ÜÇ AY İÇİNDE","İŞVEREN / SÜREKLİ DENETİM"))</f>
        <v>İŞVEREN / SÜREKLİ DENETİM</v>
      </c>
      <c r="O83" s="4">
        <f>IF(I83&lt;4,I83-1,I83-2)</f>
        <v>2</v>
      </c>
      <c r="P83" s="4">
        <f>J83</f>
        <v>4</v>
      </c>
      <c r="Q83" s="12">
        <f>O83*P83</f>
        <v>8</v>
      </c>
      <c r="R83" s="13">
        <f>IF(Q83=0,0,(K83-Q83)/K83)</f>
        <v>0.33333333333333331</v>
      </c>
    </row>
    <row r="84" spans="1:18" ht="38.25" x14ac:dyDescent="0.25">
      <c r="A84" s="3"/>
      <c r="B84" s="30"/>
      <c r="C84" s="9" t="s">
        <v>273</v>
      </c>
      <c r="D84" s="9" t="s">
        <v>284</v>
      </c>
      <c r="E84" s="9" t="s">
        <v>368</v>
      </c>
      <c r="F84" s="9" t="s">
        <v>369</v>
      </c>
      <c r="G84" s="9"/>
      <c r="H84" s="9" t="s">
        <v>84</v>
      </c>
      <c r="I84" s="4">
        <v>4</v>
      </c>
      <c r="J84" s="4">
        <v>4</v>
      </c>
      <c r="K84" s="12">
        <f t="shared" si="7"/>
        <v>16</v>
      </c>
      <c r="L84" s="4">
        <f t="shared" si="8"/>
        <v>2</v>
      </c>
      <c r="M84" s="9" t="s">
        <v>370</v>
      </c>
      <c r="N84" s="21" t="str">
        <f t="shared" si="9"/>
        <v>İŞVEREN / TESLİM TARİHİNDEN SONRAKİ ÜÇ AY İÇİNDE</v>
      </c>
      <c r="O84" s="4">
        <f t="shared" si="10"/>
        <v>2</v>
      </c>
      <c r="P84" s="4">
        <f t="shared" si="11"/>
        <v>4</v>
      </c>
      <c r="Q84" s="12">
        <f t="shared" si="12"/>
        <v>8</v>
      </c>
      <c r="R84" s="13">
        <f t="shared" si="13"/>
        <v>0.5</v>
      </c>
    </row>
    <row r="85" spans="1:18" ht="51" x14ac:dyDescent="0.25">
      <c r="A85" s="3"/>
      <c r="B85" s="30"/>
      <c r="C85" s="9" t="s">
        <v>273</v>
      </c>
      <c r="D85" s="9" t="s">
        <v>284</v>
      </c>
      <c r="E85" s="9" t="s">
        <v>230</v>
      </c>
      <c r="F85" s="9" t="s">
        <v>927</v>
      </c>
      <c r="G85" s="9"/>
      <c r="H85" s="9" t="s">
        <v>84</v>
      </c>
      <c r="I85" s="4">
        <v>4</v>
      </c>
      <c r="J85" s="4">
        <v>4</v>
      </c>
      <c r="K85" s="12">
        <f t="shared" si="7"/>
        <v>16</v>
      </c>
      <c r="L85" s="4">
        <f t="shared" si="8"/>
        <v>2</v>
      </c>
      <c r="M85" s="9" t="s">
        <v>373</v>
      </c>
      <c r="N85" s="21" t="str">
        <f t="shared" si="9"/>
        <v>İŞVEREN / TESLİM TARİHİNDEN SONRAKİ ÜÇ AY İÇİNDE</v>
      </c>
      <c r="O85" s="4">
        <f t="shared" si="10"/>
        <v>2</v>
      </c>
      <c r="P85" s="4">
        <f t="shared" si="11"/>
        <v>4</v>
      </c>
      <c r="Q85" s="12">
        <f t="shared" si="12"/>
        <v>8</v>
      </c>
      <c r="R85" s="13">
        <f t="shared" si="13"/>
        <v>0.5</v>
      </c>
    </row>
    <row r="86" spans="1:18" ht="38.25" x14ac:dyDescent="0.25">
      <c r="A86" s="3"/>
      <c r="B86" s="30"/>
      <c r="C86" s="9" t="s">
        <v>273</v>
      </c>
      <c r="D86" s="9" t="s">
        <v>379</v>
      </c>
      <c r="E86" s="9" t="s">
        <v>380</v>
      </c>
      <c r="F86" s="9" t="s">
        <v>381</v>
      </c>
      <c r="G86" s="9"/>
      <c r="H86" s="9" t="s">
        <v>84</v>
      </c>
      <c r="I86" s="4">
        <v>4</v>
      </c>
      <c r="J86" s="4">
        <v>4</v>
      </c>
      <c r="K86" s="12">
        <f t="shared" si="7"/>
        <v>16</v>
      </c>
      <c r="L86" s="4">
        <f t="shared" si="8"/>
        <v>2</v>
      </c>
      <c r="M86" s="9" t="s">
        <v>382</v>
      </c>
      <c r="N86" s="21" t="str">
        <f t="shared" si="9"/>
        <v>İŞVEREN / TESLİM TARİHİNDEN SONRAKİ ÜÇ AY İÇİNDE</v>
      </c>
      <c r="O86" s="4">
        <f t="shared" si="10"/>
        <v>2</v>
      </c>
      <c r="P86" s="4">
        <f t="shared" si="11"/>
        <v>4</v>
      </c>
      <c r="Q86" s="12">
        <f t="shared" si="12"/>
        <v>8</v>
      </c>
      <c r="R86" s="13">
        <f t="shared" si="13"/>
        <v>0.5</v>
      </c>
    </row>
    <row r="87" spans="1:18" ht="51" x14ac:dyDescent="0.25">
      <c r="A87" s="3"/>
      <c r="B87" s="30"/>
      <c r="C87" s="9" t="s">
        <v>273</v>
      </c>
      <c r="D87" s="9" t="s">
        <v>379</v>
      </c>
      <c r="E87" s="9" t="s">
        <v>227</v>
      </c>
      <c r="F87" s="9" t="s">
        <v>381</v>
      </c>
      <c r="G87" s="9"/>
      <c r="H87" s="9" t="s">
        <v>84</v>
      </c>
      <c r="I87" s="4">
        <v>4</v>
      </c>
      <c r="J87" s="4">
        <v>4</v>
      </c>
      <c r="K87" s="12">
        <f t="shared" si="7"/>
        <v>16</v>
      </c>
      <c r="L87" s="4">
        <f t="shared" si="8"/>
        <v>2</v>
      </c>
      <c r="M87" s="9" t="s">
        <v>228</v>
      </c>
      <c r="N87" s="21" t="str">
        <f t="shared" si="9"/>
        <v>İŞVEREN / TESLİM TARİHİNDEN SONRAKİ ÜÇ AY İÇİNDE</v>
      </c>
      <c r="O87" s="4">
        <f t="shared" si="10"/>
        <v>2</v>
      </c>
      <c r="P87" s="4">
        <f t="shared" si="11"/>
        <v>4</v>
      </c>
      <c r="Q87" s="12">
        <f t="shared" si="12"/>
        <v>8</v>
      </c>
      <c r="R87" s="13">
        <f t="shared" si="13"/>
        <v>0.5</v>
      </c>
    </row>
    <row r="88" spans="1:18" ht="38.25" x14ac:dyDescent="0.25">
      <c r="A88" s="3"/>
      <c r="B88" s="30"/>
      <c r="C88" s="9" t="s">
        <v>273</v>
      </c>
      <c r="D88" s="9" t="s">
        <v>379</v>
      </c>
      <c r="E88" s="9" t="s">
        <v>231</v>
      </c>
      <c r="F88" s="9" t="s">
        <v>277</v>
      </c>
      <c r="G88" s="9"/>
      <c r="H88" s="9" t="s">
        <v>84</v>
      </c>
      <c r="I88" s="4">
        <v>4</v>
      </c>
      <c r="J88" s="4">
        <v>4</v>
      </c>
      <c r="K88" s="12">
        <f t="shared" si="7"/>
        <v>16</v>
      </c>
      <c r="L88" s="4">
        <f t="shared" si="8"/>
        <v>2</v>
      </c>
      <c r="M88" s="9" t="s">
        <v>232</v>
      </c>
      <c r="N88" s="21" t="str">
        <f t="shared" si="9"/>
        <v>İŞVEREN / TESLİM TARİHİNDEN SONRAKİ ÜÇ AY İÇİNDE</v>
      </c>
      <c r="O88" s="4">
        <f t="shared" si="10"/>
        <v>2</v>
      </c>
      <c r="P88" s="4">
        <f t="shared" si="11"/>
        <v>4</v>
      </c>
      <c r="Q88" s="12">
        <f t="shared" si="12"/>
        <v>8</v>
      </c>
      <c r="R88" s="13">
        <f t="shared" si="13"/>
        <v>0.5</v>
      </c>
    </row>
    <row r="89" spans="1:18" ht="38.25" x14ac:dyDescent="0.25">
      <c r="A89" s="3"/>
      <c r="B89" s="30"/>
      <c r="C89" s="9" t="s">
        <v>273</v>
      </c>
      <c r="D89" s="9" t="s">
        <v>383</v>
      </c>
      <c r="E89" s="9" t="s">
        <v>384</v>
      </c>
      <c r="F89" s="9" t="s">
        <v>320</v>
      </c>
      <c r="G89" s="9"/>
      <c r="H89" s="9" t="s">
        <v>84</v>
      </c>
      <c r="I89" s="4">
        <v>4</v>
      </c>
      <c r="J89" s="4">
        <v>4</v>
      </c>
      <c r="K89" s="12">
        <f t="shared" si="7"/>
        <v>16</v>
      </c>
      <c r="L89" s="4">
        <f t="shared" si="8"/>
        <v>2</v>
      </c>
      <c r="M89" s="9" t="s">
        <v>385</v>
      </c>
      <c r="N89" s="21" t="str">
        <f t="shared" si="9"/>
        <v>İŞVEREN / TESLİM TARİHİNDEN SONRAKİ ÜÇ AY İÇİNDE</v>
      </c>
      <c r="O89" s="4">
        <f t="shared" si="10"/>
        <v>2</v>
      </c>
      <c r="P89" s="4">
        <f t="shared" si="11"/>
        <v>4</v>
      </c>
      <c r="Q89" s="12">
        <f t="shared" si="12"/>
        <v>8</v>
      </c>
      <c r="R89" s="13">
        <f t="shared" si="13"/>
        <v>0.5</v>
      </c>
    </row>
    <row r="90" spans="1:18" ht="38.25" x14ac:dyDescent="0.25">
      <c r="A90" s="3"/>
      <c r="B90" s="30"/>
      <c r="C90" s="9" t="s">
        <v>273</v>
      </c>
      <c r="D90" s="9" t="s">
        <v>383</v>
      </c>
      <c r="E90" s="9" t="s">
        <v>386</v>
      </c>
      <c r="F90" s="9" t="s">
        <v>387</v>
      </c>
      <c r="G90" s="9"/>
      <c r="H90" s="9" t="s">
        <v>84</v>
      </c>
      <c r="I90" s="4">
        <v>4</v>
      </c>
      <c r="J90" s="4">
        <v>4</v>
      </c>
      <c r="K90" s="12">
        <f t="shared" si="7"/>
        <v>16</v>
      </c>
      <c r="L90" s="4">
        <f t="shared" si="8"/>
        <v>2</v>
      </c>
      <c r="M90" s="9" t="s">
        <v>388</v>
      </c>
      <c r="N90" s="21" t="str">
        <f t="shared" si="9"/>
        <v>İŞVEREN / TESLİM TARİHİNDEN SONRAKİ ÜÇ AY İÇİNDE</v>
      </c>
      <c r="O90" s="4">
        <f t="shared" si="10"/>
        <v>2</v>
      </c>
      <c r="P90" s="4">
        <f t="shared" si="11"/>
        <v>4</v>
      </c>
      <c r="Q90" s="12">
        <f t="shared" si="12"/>
        <v>8</v>
      </c>
      <c r="R90" s="13">
        <f t="shared" si="13"/>
        <v>0.5</v>
      </c>
    </row>
    <row r="91" spans="1:18" ht="38.25" x14ac:dyDescent="0.25">
      <c r="A91" s="3"/>
      <c r="B91" s="30"/>
      <c r="C91" s="9" t="s">
        <v>273</v>
      </c>
      <c r="D91" s="9" t="s">
        <v>383</v>
      </c>
      <c r="E91" s="9" t="s">
        <v>389</v>
      </c>
      <c r="F91" s="9" t="s">
        <v>320</v>
      </c>
      <c r="G91" s="9"/>
      <c r="H91" s="9" t="s">
        <v>84</v>
      </c>
      <c r="I91" s="4">
        <v>4</v>
      </c>
      <c r="J91" s="4">
        <v>4</v>
      </c>
      <c r="K91" s="12">
        <f t="shared" si="7"/>
        <v>16</v>
      </c>
      <c r="L91" s="4">
        <f t="shared" si="8"/>
        <v>2</v>
      </c>
      <c r="M91" s="9" t="s">
        <v>390</v>
      </c>
      <c r="N91" s="21" t="str">
        <f t="shared" si="9"/>
        <v>İŞVEREN / TESLİM TARİHİNDEN SONRAKİ ÜÇ AY İÇİNDE</v>
      </c>
      <c r="O91" s="4">
        <f t="shared" si="10"/>
        <v>2</v>
      </c>
      <c r="P91" s="4">
        <f t="shared" si="11"/>
        <v>4</v>
      </c>
      <c r="Q91" s="12">
        <f t="shared" si="12"/>
        <v>8</v>
      </c>
      <c r="R91" s="13">
        <f t="shared" si="13"/>
        <v>0.5</v>
      </c>
    </row>
    <row r="92" spans="1:18" ht="38.25" x14ac:dyDescent="0.25">
      <c r="A92" s="3"/>
      <c r="B92" s="30"/>
      <c r="C92" s="9" t="s">
        <v>273</v>
      </c>
      <c r="D92" s="9" t="s">
        <v>383</v>
      </c>
      <c r="E92" s="9" t="s">
        <v>391</v>
      </c>
      <c r="F92" s="9" t="s">
        <v>392</v>
      </c>
      <c r="G92" s="9"/>
      <c r="H92" s="9" t="s">
        <v>84</v>
      </c>
      <c r="I92" s="4">
        <v>4</v>
      </c>
      <c r="J92" s="4">
        <v>4</v>
      </c>
      <c r="K92" s="12">
        <f t="shared" si="7"/>
        <v>16</v>
      </c>
      <c r="L92" s="4">
        <f t="shared" si="8"/>
        <v>2</v>
      </c>
      <c r="M92" s="9" t="s">
        <v>393</v>
      </c>
      <c r="N92" s="21" t="str">
        <f t="shared" si="9"/>
        <v>İŞVEREN / TESLİM TARİHİNDEN SONRAKİ ÜÇ AY İÇİNDE</v>
      </c>
      <c r="O92" s="4">
        <f t="shared" si="10"/>
        <v>2</v>
      </c>
      <c r="P92" s="4">
        <f t="shared" si="11"/>
        <v>4</v>
      </c>
      <c r="Q92" s="12">
        <f t="shared" si="12"/>
        <v>8</v>
      </c>
      <c r="R92" s="13">
        <f t="shared" si="13"/>
        <v>0.5</v>
      </c>
    </row>
    <row r="93" spans="1:18" ht="38.25" x14ac:dyDescent="0.25">
      <c r="A93" s="3"/>
      <c r="B93" s="30"/>
      <c r="C93" s="9" t="s">
        <v>273</v>
      </c>
      <c r="D93" s="9" t="s">
        <v>383</v>
      </c>
      <c r="E93" s="9" t="s">
        <v>598</v>
      </c>
      <c r="F93" s="9" t="s">
        <v>599</v>
      </c>
      <c r="G93" s="9"/>
      <c r="H93" s="9" t="s">
        <v>84</v>
      </c>
      <c r="I93" s="4">
        <v>3</v>
      </c>
      <c r="J93" s="4">
        <v>4</v>
      </c>
      <c r="K93" s="12">
        <f>I93*J93</f>
        <v>12</v>
      </c>
      <c r="L93" s="4">
        <f>IF(K93=0,0,IF(K93&lt;4,5,IF(K93&lt;10,4,IF(K93&lt;13,3,IF(K93&lt;17,2,1)))))</f>
        <v>3</v>
      </c>
      <c r="M93" s="9" t="s">
        <v>600</v>
      </c>
      <c r="N93" s="21" t="str">
        <f>IF(L93=1,"İŞVEREN / TESLİM TARİHİNDEN SONRAKİ BİR AY İÇİNDE",IF(L93=2,"İŞVEREN / TESLİM TARİHİNDEN SONRAKİ ÜÇ AY İÇİNDE","İŞVEREN / SÜREKLİ DENETİM"))</f>
        <v>İŞVEREN / SÜREKLİ DENETİM</v>
      </c>
      <c r="O93" s="4">
        <f>IF(I93&lt;4,I93-1,I93-2)</f>
        <v>2</v>
      </c>
      <c r="P93" s="4">
        <f>J93</f>
        <v>4</v>
      </c>
      <c r="Q93" s="12">
        <f>O93*P93</f>
        <v>8</v>
      </c>
      <c r="R93" s="13">
        <f>IF(Q93=0,0,(K93-Q93)/K93)</f>
        <v>0.33333333333333331</v>
      </c>
    </row>
    <row r="94" spans="1:18" ht="38.25" x14ac:dyDescent="0.25">
      <c r="A94" s="3"/>
      <c r="B94" s="30"/>
      <c r="C94" s="9" t="s">
        <v>273</v>
      </c>
      <c r="D94" s="9" t="s">
        <v>383</v>
      </c>
      <c r="E94" s="9" t="s">
        <v>394</v>
      </c>
      <c r="F94" s="9" t="s">
        <v>395</v>
      </c>
      <c r="G94" s="9"/>
      <c r="H94" s="9" t="s">
        <v>84</v>
      </c>
      <c r="I94" s="4">
        <v>4</v>
      </c>
      <c r="J94" s="4">
        <v>4</v>
      </c>
      <c r="K94" s="12">
        <f t="shared" si="7"/>
        <v>16</v>
      </c>
      <c r="L94" s="4">
        <f t="shared" si="8"/>
        <v>2</v>
      </c>
      <c r="M94" s="9" t="s">
        <v>396</v>
      </c>
      <c r="N94" s="21" t="str">
        <f t="shared" si="9"/>
        <v>İŞVEREN / TESLİM TARİHİNDEN SONRAKİ ÜÇ AY İÇİNDE</v>
      </c>
      <c r="O94" s="4">
        <f t="shared" si="10"/>
        <v>2</v>
      </c>
      <c r="P94" s="4">
        <f t="shared" si="11"/>
        <v>4</v>
      </c>
      <c r="Q94" s="12">
        <f t="shared" si="12"/>
        <v>8</v>
      </c>
      <c r="R94" s="13">
        <f t="shared" si="13"/>
        <v>0.5</v>
      </c>
    </row>
    <row r="95" spans="1:18" ht="38.25" x14ac:dyDescent="0.25">
      <c r="A95" s="3"/>
      <c r="B95" s="30"/>
      <c r="C95" s="9" t="s">
        <v>273</v>
      </c>
      <c r="D95" s="9" t="s">
        <v>287</v>
      </c>
      <c r="E95" s="9" t="s">
        <v>288</v>
      </c>
      <c r="F95" s="9" t="s">
        <v>289</v>
      </c>
      <c r="G95" s="9"/>
      <c r="H95" s="9" t="s">
        <v>84</v>
      </c>
      <c r="I95" s="4">
        <v>4</v>
      </c>
      <c r="J95" s="4">
        <v>5</v>
      </c>
      <c r="K95" s="12">
        <f>I95*J95</f>
        <v>20</v>
      </c>
      <c r="L95" s="4">
        <f>IF(K95=0,0,IF(K95&lt;4,5,IF(K95&lt;10,4,IF(K95&lt;13,3,IF(K95&lt;17,2,1)))))</f>
        <v>1</v>
      </c>
      <c r="M95" s="9" t="s">
        <v>290</v>
      </c>
      <c r="N95" s="21" t="str">
        <f>IF(L95=1,"İŞVEREN / TESLİM TARİHİNDEN SONRAKİ BİR AY İÇİNDE",IF(L95=2,"İŞVEREN / TESLİM TARİHİNDEN SONRAKİ ÜÇ AY İÇİNDE","İŞVEREN / SÜREKLİ DENETİM"))</f>
        <v>İŞVEREN / TESLİM TARİHİNDEN SONRAKİ BİR AY İÇİNDE</v>
      </c>
      <c r="O95" s="4">
        <f>IF(I95&lt;4,I95-1,I95-2)</f>
        <v>2</v>
      </c>
      <c r="P95" s="4">
        <f>J95</f>
        <v>5</v>
      </c>
      <c r="Q95" s="12">
        <f>O95*P95</f>
        <v>10</v>
      </c>
      <c r="R95" s="13">
        <f>IF(Q95=0,0,(K95-Q95)/K95)</f>
        <v>0.5</v>
      </c>
    </row>
    <row r="96" spans="1:18" ht="25.5" x14ac:dyDescent="0.25">
      <c r="A96" s="3"/>
      <c r="B96" s="30"/>
      <c r="C96" s="9" t="s">
        <v>273</v>
      </c>
      <c r="D96" s="9" t="s">
        <v>287</v>
      </c>
      <c r="E96" s="9" t="s">
        <v>690</v>
      </c>
      <c r="F96" s="9" t="s">
        <v>691</v>
      </c>
      <c r="G96" s="9"/>
      <c r="H96" s="9" t="s">
        <v>84</v>
      </c>
      <c r="I96" s="4">
        <v>3</v>
      </c>
      <c r="J96" s="4">
        <v>4</v>
      </c>
      <c r="K96" s="12">
        <f>I96*J96</f>
        <v>12</v>
      </c>
      <c r="L96" s="4">
        <f>IF(K96=0,0,IF(K96&lt;4,5,IF(K96&lt;10,4,IF(K96&lt;13,3,IF(K96&lt;17,2,1)))))</f>
        <v>3</v>
      </c>
      <c r="M96" s="9" t="s">
        <v>692</v>
      </c>
      <c r="N96" s="21" t="str">
        <f>IF(L96=1,"İŞVEREN / TESLİM TARİHİNDEN SONRAKİ BİR AY İÇİNDE",IF(L96=2,"İŞVEREN / TESLİM TARİHİNDEN SONRAKİ ÜÇ AY İÇİNDE","İŞVEREN / SÜREKLİ DENETİM"))</f>
        <v>İŞVEREN / SÜREKLİ DENETİM</v>
      </c>
      <c r="O96" s="4">
        <f>IF(I96&lt;4,I96-1,I96-2)</f>
        <v>2</v>
      </c>
      <c r="P96" s="4">
        <f>J96</f>
        <v>4</v>
      </c>
      <c r="Q96" s="12">
        <f>O96*P96</f>
        <v>8</v>
      </c>
      <c r="R96" s="13">
        <f>IF(Q96=0,0,(K96-Q96)/K96)</f>
        <v>0.33333333333333331</v>
      </c>
    </row>
    <row r="97" spans="1:18" ht="38.25" x14ac:dyDescent="0.25">
      <c r="A97" s="3"/>
      <c r="B97" s="30"/>
      <c r="C97" s="9" t="s">
        <v>273</v>
      </c>
      <c r="D97" s="9" t="s">
        <v>287</v>
      </c>
      <c r="E97" s="9" t="s">
        <v>439</v>
      </c>
      <c r="F97" s="9" t="s">
        <v>440</v>
      </c>
      <c r="G97" s="9"/>
      <c r="H97" s="9" t="s">
        <v>84</v>
      </c>
      <c r="I97" s="4">
        <v>4</v>
      </c>
      <c r="J97" s="4">
        <v>4</v>
      </c>
      <c r="K97" s="12">
        <f t="shared" si="7"/>
        <v>16</v>
      </c>
      <c r="L97" s="4">
        <f t="shared" si="8"/>
        <v>2</v>
      </c>
      <c r="M97" s="9" t="s">
        <v>441</v>
      </c>
      <c r="N97" s="21" t="str">
        <f t="shared" si="9"/>
        <v>İŞVEREN / TESLİM TARİHİNDEN SONRAKİ ÜÇ AY İÇİNDE</v>
      </c>
      <c r="O97" s="4">
        <f t="shared" si="10"/>
        <v>2</v>
      </c>
      <c r="P97" s="4">
        <f t="shared" si="11"/>
        <v>4</v>
      </c>
      <c r="Q97" s="12">
        <f t="shared" si="12"/>
        <v>8</v>
      </c>
      <c r="R97" s="13">
        <f t="shared" si="13"/>
        <v>0.5</v>
      </c>
    </row>
    <row r="98" spans="1:18" ht="38.25" x14ac:dyDescent="0.25">
      <c r="A98" s="3"/>
      <c r="B98" s="30"/>
      <c r="C98" s="9" t="s">
        <v>273</v>
      </c>
      <c r="D98" s="9" t="s">
        <v>442</v>
      </c>
      <c r="E98" s="9" t="s">
        <v>443</v>
      </c>
      <c r="F98" s="9" t="s">
        <v>440</v>
      </c>
      <c r="G98" s="9"/>
      <c r="H98" s="9" t="s">
        <v>84</v>
      </c>
      <c r="I98" s="4">
        <v>4</v>
      </c>
      <c r="J98" s="4">
        <v>4</v>
      </c>
      <c r="K98" s="12">
        <f t="shared" si="7"/>
        <v>16</v>
      </c>
      <c r="L98" s="4">
        <f t="shared" si="8"/>
        <v>2</v>
      </c>
      <c r="M98" s="9" t="s">
        <v>444</v>
      </c>
      <c r="N98" s="21" t="str">
        <f t="shared" si="9"/>
        <v>İŞVEREN / TESLİM TARİHİNDEN SONRAKİ ÜÇ AY İÇİNDE</v>
      </c>
      <c r="O98" s="4">
        <f t="shared" si="10"/>
        <v>2</v>
      </c>
      <c r="P98" s="4">
        <f t="shared" si="11"/>
        <v>4</v>
      </c>
      <c r="Q98" s="12">
        <f t="shared" si="12"/>
        <v>8</v>
      </c>
      <c r="R98" s="13">
        <f t="shared" si="13"/>
        <v>0.5</v>
      </c>
    </row>
    <row r="99" spans="1:18" ht="63.75" x14ac:dyDescent="0.25">
      <c r="A99" s="3"/>
      <c r="B99" s="30"/>
      <c r="C99" s="9" t="s">
        <v>273</v>
      </c>
      <c r="D99" s="9" t="s">
        <v>442</v>
      </c>
      <c r="E99" s="9" t="s">
        <v>445</v>
      </c>
      <c r="F99" s="9" t="s">
        <v>440</v>
      </c>
      <c r="G99" s="9"/>
      <c r="H99" s="9" t="s">
        <v>84</v>
      </c>
      <c r="I99" s="4">
        <v>4</v>
      </c>
      <c r="J99" s="4">
        <v>4</v>
      </c>
      <c r="K99" s="12">
        <f t="shared" ref="K99:K157" si="21">I99*J99</f>
        <v>16</v>
      </c>
      <c r="L99" s="4">
        <f t="shared" ref="L99:L157" si="22">IF(K99=0,0,IF(K99&lt;4,5,IF(K99&lt;10,4,IF(K99&lt;13,3,IF(K99&lt;17,2,1)))))</f>
        <v>2</v>
      </c>
      <c r="M99" s="9" t="s">
        <v>446</v>
      </c>
      <c r="N99" s="21" t="str">
        <f t="shared" ref="N99:N157" si="23">IF(L99=1,"İŞVEREN / TESLİM TARİHİNDEN SONRAKİ BİR AY İÇİNDE",IF(L99=2,"İŞVEREN / TESLİM TARİHİNDEN SONRAKİ ÜÇ AY İÇİNDE","İŞVEREN / SÜREKLİ DENETİM"))</f>
        <v>İŞVEREN / TESLİM TARİHİNDEN SONRAKİ ÜÇ AY İÇİNDE</v>
      </c>
      <c r="O99" s="4">
        <f t="shared" ref="O99:O157" si="24">IF(I99&lt;4,I99-1,I99-2)</f>
        <v>2</v>
      </c>
      <c r="P99" s="4">
        <f t="shared" ref="P99:P157" si="25">J99</f>
        <v>4</v>
      </c>
      <c r="Q99" s="12">
        <f t="shared" ref="Q99:Q157" si="26">O99*P99</f>
        <v>8</v>
      </c>
      <c r="R99" s="13">
        <f t="shared" ref="R99:R157" si="27">IF(Q99=0,0,(K99-Q99)/K99)</f>
        <v>0.5</v>
      </c>
    </row>
    <row r="100" spans="1:18" ht="38.25" x14ac:dyDescent="0.25">
      <c r="A100" s="3"/>
      <c r="B100" s="30"/>
      <c r="C100" s="9" t="s">
        <v>273</v>
      </c>
      <c r="D100" s="9" t="s">
        <v>442</v>
      </c>
      <c r="E100" s="9" t="s">
        <v>447</v>
      </c>
      <c r="F100" s="9" t="s">
        <v>440</v>
      </c>
      <c r="G100" s="9"/>
      <c r="H100" s="9" t="s">
        <v>84</v>
      </c>
      <c r="I100" s="4">
        <v>4</v>
      </c>
      <c r="J100" s="4">
        <v>4</v>
      </c>
      <c r="K100" s="12">
        <f t="shared" si="21"/>
        <v>16</v>
      </c>
      <c r="L100" s="4">
        <f t="shared" si="22"/>
        <v>2</v>
      </c>
      <c r="M100" s="9" t="s">
        <v>946</v>
      </c>
      <c r="N100" s="21" t="str">
        <f t="shared" si="23"/>
        <v>İŞVEREN / TESLİM TARİHİNDEN SONRAKİ ÜÇ AY İÇİNDE</v>
      </c>
      <c r="O100" s="4">
        <f t="shared" si="24"/>
        <v>2</v>
      </c>
      <c r="P100" s="4">
        <f t="shared" si="25"/>
        <v>4</v>
      </c>
      <c r="Q100" s="12">
        <f t="shared" si="26"/>
        <v>8</v>
      </c>
      <c r="R100" s="13">
        <f t="shared" si="27"/>
        <v>0.5</v>
      </c>
    </row>
    <row r="101" spans="1:18" ht="102" x14ac:dyDescent="0.25">
      <c r="A101" s="3"/>
      <c r="B101" s="30"/>
      <c r="C101" s="9" t="s">
        <v>273</v>
      </c>
      <c r="D101" s="9" t="s">
        <v>448</v>
      </c>
      <c r="E101" s="9" t="s">
        <v>449</v>
      </c>
      <c r="F101" s="9" t="s">
        <v>450</v>
      </c>
      <c r="G101" s="9"/>
      <c r="H101" s="9" t="s">
        <v>84</v>
      </c>
      <c r="I101" s="4">
        <v>4</v>
      </c>
      <c r="J101" s="4">
        <v>4</v>
      </c>
      <c r="K101" s="12">
        <f t="shared" si="21"/>
        <v>16</v>
      </c>
      <c r="L101" s="4">
        <f t="shared" si="22"/>
        <v>2</v>
      </c>
      <c r="M101" s="9" t="s">
        <v>451</v>
      </c>
      <c r="N101" s="21" t="str">
        <f t="shared" si="23"/>
        <v>İŞVEREN / TESLİM TARİHİNDEN SONRAKİ ÜÇ AY İÇİNDE</v>
      </c>
      <c r="O101" s="4">
        <f t="shared" si="24"/>
        <v>2</v>
      </c>
      <c r="P101" s="4">
        <f t="shared" si="25"/>
        <v>4</v>
      </c>
      <c r="Q101" s="12">
        <f t="shared" si="26"/>
        <v>8</v>
      </c>
      <c r="R101" s="13">
        <f t="shared" si="27"/>
        <v>0.5</v>
      </c>
    </row>
    <row r="102" spans="1:18" ht="38.25" x14ac:dyDescent="0.25">
      <c r="A102" s="3"/>
      <c r="B102" s="30"/>
      <c r="C102" s="9" t="s">
        <v>273</v>
      </c>
      <c r="D102" s="9" t="s">
        <v>448</v>
      </c>
      <c r="E102" s="9" t="s">
        <v>452</v>
      </c>
      <c r="F102" s="9" t="s">
        <v>453</v>
      </c>
      <c r="G102" s="9"/>
      <c r="H102" s="9" t="s">
        <v>84</v>
      </c>
      <c r="I102" s="4">
        <v>4</v>
      </c>
      <c r="J102" s="4">
        <v>4</v>
      </c>
      <c r="K102" s="12">
        <f t="shared" si="21"/>
        <v>16</v>
      </c>
      <c r="L102" s="4">
        <f t="shared" si="22"/>
        <v>2</v>
      </c>
      <c r="M102" s="9" t="s">
        <v>454</v>
      </c>
      <c r="N102" s="21" t="str">
        <f t="shared" si="23"/>
        <v>İŞVEREN / TESLİM TARİHİNDEN SONRAKİ ÜÇ AY İÇİNDE</v>
      </c>
      <c r="O102" s="4">
        <f t="shared" si="24"/>
        <v>2</v>
      </c>
      <c r="P102" s="4">
        <f t="shared" si="25"/>
        <v>4</v>
      </c>
      <c r="Q102" s="12">
        <f t="shared" si="26"/>
        <v>8</v>
      </c>
      <c r="R102" s="13">
        <f t="shared" si="27"/>
        <v>0.5</v>
      </c>
    </row>
    <row r="103" spans="1:18" ht="51" x14ac:dyDescent="0.25">
      <c r="A103" s="3"/>
      <c r="B103" s="30"/>
      <c r="C103" s="9" t="s">
        <v>273</v>
      </c>
      <c r="D103" s="9" t="s">
        <v>448</v>
      </c>
      <c r="E103" s="9" t="s">
        <v>912</v>
      </c>
      <c r="F103" s="9" t="s">
        <v>913</v>
      </c>
      <c r="G103" s="9"/>
      <c r="H103" s="9" t="s">
        <v>84</v>
      </c>
      <c r="I103" s="4">
        <v>2</v>
      </c>
      <c r="J103" s="4">
        <v>4</v>
      </c>
      <c r="K103" s="12">
        <f>I103*J103</f>
        <v>8</v>
      </c>
      <c r="L103" s="4">
        <f>IF(K103=0,0,IF(K103&lt;4,5,IF(K103&lt;10,4,IF(K103&lt;13,3,IF(K103&lt;17,2,1)))))</f>
        <v>4</v>
      </c>
      <c r="M103" s="9" t="s">
        <v>914</v>
      </c>
      <c r="N103" s="21" t="str">
        <f>IF(L103=1,"İŞVEREN / TESLİM TARİHİNDEN SONRAKİ BİR AY İÇİNDE",IF(L103=2,"İŞVEREN / TESLİM TARİHİNDEN SONRAKİ ÜÇ AY İÇİNDE","İŞVEREN / SÜREKLİ DENETİM"))</f>
        <v>İŞVEREN / SÜREKLİ DENETİM</v>
      </c>
      <c r="O103" s="4">
        <f>IF(I103&lt;4,I103-1,I103-2)</f>
        <v>1</v>
      </c>
      <c r="P103" s="4">
        <f>J103</f>
        <v>4</v>
      </c>
      <c r="Q103" s="12">
        <f>O103*P103</f>
        <v>4</v>
      </c>
      <c r="R103" s="13">
        <f>IF(Q103=0,0,(K103-Q103)/K103)</f>
        <v>0.5</v>
      </c>
    </row>
    <row r="104" spans="1:18" ht="38.25" x14ac:dyDescent="0.25">
      <c r="A104" s="3"/>
      <c r="B104" s="30"/>
      <c r="C104" s="9" t="s">
        <v>273</v>
      </c>
      <c r="D104" s="9" t="s">
        <v>448</v>
      </c>
      <c r="E104" s="9" t="s">
        <v>455</v>
      </c>
      <c r="F104" s="9" t="s">
        <v>456</v>
      </c>
      <c r="G104" s="9"/>
      <c r="H104" s="9" t="s">
        <v>84</v>
      </c>
      <c r="I104" s="4">
        <v>4</v>
      </c>
      <c r="J104" s="4">
        <v>4</v>
      </c>
      <c r="K104" s="12">
        <f t="shared" si="21"/>
        <v>16</v>
      </c>
      <c r="L104" s="4">
        <f t="shared" si="22"/>
        <v>2</v>
      </c>
      <c r="M104" s="9" t="s">
        <v>457</v>
      </c>
      <c r="N104" s="21" t="str">
        <f t="shared" si="23"/>
        <v>İŞVEREN / TESLİM TARİHİNDEN SONRAKİ ÜÇ AY İÇİNDE</v>
      </c>
      <c r="O104" s="4">
        <f t="shared" si="24"/>
        <v>2</v>
      </c>
      <c r="P104" s="4">
        <f t="shared" si="25"/>
        <v>4</v>
      </c>
      <c r="Q104" s="12">
        <f t="shared" si="26"/>
        <v>8</v>
      </c>
      <c r="R104" s="13">
        <f t="shared" si="27"/>
        <v>0.5</v>
      </c>
    </row>
    <row r="105" spans="1:18" ht="76.5" x14ac:dyDescent="0.25">
      <c r="A105" s="3"/>
      <c r="B105" s="30"/>
      <c r="C105" s="9" t="s">
        <v>273</v>
      </c>
      <c r="D105" s="9" t="s">
        <v>468</v>
      </c>
      <c r="E105" s="9" t="s">
        <v>469</v>
      </c>
      <c r="F105" s="9" t="s">
        <v>470</v>
      </c>
      <c r="G105" s="9"/>
      <c r="H105" s="9" t="s">
        <v>84</v>
      </c>
      <c r="I105" s="4">
        <v>4</v>
      </c>
      <c r="J105" s="4">
        <v>4</v>
      </c>
      <c r="K105" s="12">
        <f t="shared" si="21"/>
        <v>16</v>
      </c>
      <c r="L105" s="4">
        <f t="shared" si="22"/>
        <v>2</v>
      </c>
      <c r="M105" s="9" t="s">
        <v>471</v>
      </c>
      <c r="N105" s="21" t="str">
        <f t="shared" si="23"/>
        <v>İŞVEREN / TESLİM TARİHİNDEN SONRAKİ ÜÇ AY İÇİNDE</v>
      </c>
      <c r="O105" s="4">
        <f t="shared" si="24"/>
        <v>2</v>
      </c>
      <c r="P105" s="4">
        <f t="shared" si="25"/>
        <v>4</v>
      </c>
      <c r="Q105" s="12">
        <f t="shared" si="26"/>
        <v>8</v>
      </c>
      <c r="R105" s="13">
        <f t="shared" si="27"/>
        <v>0.5</v>
      </c>
    </row>
    <row r="106" spans="1:18" ht="63.75" x14ac:dyDescent="0.25">
      <c r="A106" s="3"/>
      <c r="B106" s="30"/>
      <c r="C106" s="9" t="s">
        <v>273</v>
      </c>
      <c r="D106" s="9" t="s">
        <v>468</v>
      </c>
      <c r="E106" s="9" t="s">
        <v>845</v>
      </c>
      <c r="F106" s="9" t="s">
        <v>846</v>
      </c>
      <c r="G106" s="9"/>
      <c r="H106" s="9" t="s">
        <v>84</v>
      </c>
      <c r="I106" s="4">
        <v>3</v>
      </c>
      <c r="J106" s="4">
        <v>3</v>
      </c>
      <c r="K106" s="12">
        <f t="shared" ref="K106:K112" si="28">I106*J106</f>
        <v>9</v>
      </c>
      <c r="L106" s="4">
        <f t="shared" ref="L106:L112" si="29">IF(K106=0,0,IF(K106&lt;4,5,IF(K106&lt;10,4,IF(K106&lt;13,3,IF(K106&lt;17,2,1)))))</f>
        <v>4</v>
      </c>
      <c r="M106" s="9" t="s">
        <v>847</v>
      </c>
      <c r="N106" s="21" t="str">
        <f t="shared" ref="N106:N112" si="30">IF(L106=1,"İŞVEREN / TESLİM TARİHİNDEN SONRAKİ BİR AY İÇİNDE",IF(L106=2,"İŞVEREN / TESLİM TARİHİNDEN SONRAKİ ÜÇ AY İÇİNDE","İŞVEREN / SÜREKLİ DENETİM"))</f>
        <v>İŞVEREN / SÜREKLİ DENETİM</v>
      </c>
      <c r="O106" s="4">
        <f t="shared" ref="O106:O112" si="31">IF(I106&lt;4,I106-1,I106-2)</f>
        <v>2</v>
      </c>
      <c r="P106" s="4">
        <f t="shared" ref="P106:P112" si="32">J106</f>
        <v>3</v>
      </c>
      <c r="Q106" s="12">
        <f t="shared" ref="Q106:Q112" si="33">O106*P106</f>
        <v>6</v>
      </c>
      <c r="R106" s="13">
        <f t="shared" ref="R106:R112" si="34">IF(Q106=0,0,(K106-Q106)/K106)</f>
        <v>0.33333333333333331</v>
      </c>
    </row>
    <row r="107" spans="1:18" ht="51" x14ac:dyDescent="0.25">
      <c r="A107" s="3"/>
      <c r="B107" s="30"/>
      <c r="C107" s="9" t="s">
        <v>273</v>
      </c>
      <c r="D107" s="9" t="s">
        <v>468</v>
      </c>
      <c r="E107" s="9" t="s">
        <v>849</v>
      </c>
      <c r="F107" s="9" t="s">
        <v>852</v>
      </c>
      <c r="G107" s="9"/>
      <c r="H107" s="9" t="s">
        <v>84</v>
      </c>
      <c r="I107" s="4">
        <v>3</v>
      </c>
      <c r="J107" s="4">
        <v>3</v>
      </c>
      <c r="K107" s="12">
        <f t="shared" si="28"/>
        <v>9</v>
      </c>
      <c r="L107" s="4">
        <f t="shared" si="29"/>
        <v>4</v>
      </c>
      <c r="M107" s="9" t="s">
        <v>853</v>
      </c>
      <c r="N107" s="21" t="str">
        <f t="shared" si="30"/>
        <v>İŞVEREN / SÜREKLİ DENETİM</v>
      </c>
      <c r="O107" s="4">
        <f t="shared" si="31"/>
        <v>2</v>
      </c>
      <c r="P107" s="4">
        <f t="shared" si="32"/>
        <v>3</v>
      </c>
      <c r="Q107" s="12">
        <f t="shared" si="33"/>
        <v>6</v>
      </c>
      <c r="R107" s="13">
        <f t="shared" si="34"/>
        <v>0.33333333333333331</v>
      </c>
    </row>
    <row r="108" spans="1:18" ht="25.5" x14ac:dyDescent="0.25">
      <c r="A108" s="3"/>
      <c r="B108" s="30"/>
      <c r="C108" s="9" t="s">
        <v>273</v>
      </c>
      <c r="D108" s="9" t="s">
        <v>468</v>
      </c>
      <c r="E108" s="9" t="s">
        <v>858</v>
      </c>
      <c r="F108" s="9" t="s">
        <v>859</v>
      </c>
      <c r="G108" s="9"/>
      <c r="H108" s="9" t="s">
        <v>84</v>
      </c>
      <c r="I108" s="4">
        <v>3</v>
      </c>
      <c r="J108" s="4">
        <v>3</v>
      </c>
      <c r="K108" s="12">
        <f t="shared" si="28"/>
        <v>9</v>
      </c>
      <c r="L108" s="4">
        <f t="shared" si="29"/>
        <v>4</v>
      </c>
      <c r="M108" s="9" t="s">
        <v>860</v>
      </c>
      <c r="N108" s="21" t="str">
        <f t="shared" si="30"/>
        <v>İŞVEREN / SÜREKLİ DENETİM</v>
      </c>
      <c r="O108" s="4">
        <f t="shared" si="31"/>
        <v>2</v>
      </c>
      <c r="P108" s="4">
        <f t="shared" si="32"/>
        <v>3</v>
      </c>
      <c r="Q108" s="12">
        <f t="shared" si="33"/>
        <v>6</v>
      </c>
      <c r="R108" s="13">
        <f t="shared" si="34"/>
        <v>0.33333333333333331</v>
      </c>
    </row>
    <row r="109" spans="1:18" ht="51" x14ac:dyDescent="0.25">
      <c r="A109" s="3"/>
      <c r="B109" s="30"/>
      <c r="C109" s="9" t="s">
        <v>273</v>
      </c>
      <c r="D109" s="9" t="s">
        <v>468</v>
      </c>
      <c r="E109" s="9" t="s">
        <v>861</v>
      </c>
      <c r="F109" s="9" t="s">
        <v>862</v>
      </c>
      <c r="G109" s="9"/>
      <c r="H109" s="9" t="s">
        <v>84</v>
      </c>
      <c r="I109" s="4">
        <v>3</v>
      </c>
      <c r="J109" s="4">
        <v>3</v>
      </c>
      <c r="K109" s="12">
        <f t="shared" si="28"/>
        <v>9</v>
      </c>
      <c r="L109" s="4">
        <f t="shared" si="29"/>
        <v>4</v>
      </c>
      <c r="M109" s="9" t="s">
        <v>863</v>
      </c>
      <c r="N109" s="21" t="str">
        <f t="shared" si="30"/>
        <v>İŞVEREN / SÜREKLİ DENETİM</v>
      </c>
      <c r="O109" s="4">
        <f t="shared" si="31"/>
        <v>2</v>
      </c>
      <c r="P109" s="4">
        <f t="shared" si="32"/>
        <v>3</v>
      </c>
      <c r="Q109" s="12">
        <f t="shared" si="33"/>
        <v>6</v>
      </c>
      <c r="R109" s="13">
        <f t="shared" si="34"/>
        <v>0.33333333333333331</v>
      </c>
    </row>
    <row r="110" spans="1:18" ht="63.75" x14ac:dyDescent="0.25">
      <c r="A110" s="3"/>
      <c r="B110" s="30"/>
      <c r="C110" s="9" t="s">
        <v>273</v>
      </c>
      <c r="D110" s="9" t="s">
        <v>468</v>
      </c>
      <c r="E110" s="9" t="s">
        <v>867</v>
      </c>
      <c r="F110" s="9" t="s">
        <v>868</v>
      </c>
      <c r="G110" s="9"/>
      <c r="H110" s="9" t="s">
        <v>84</v>
      </c>
      <c r="I110" s="4">
        <v>3</v>
      </c>
      <c r="J110" s="4">
        <v>3</v>
      </c>
      <c r="K110" s="12">
        <f t="shared" si="28"/>
        <v>9</v>
      </c>
      <c r="L110" s="4">
        <f t="shared" si="29"/>
        <v>4</v>
      </c>
      <c r="M110" s="9" t="s">
        <v>869</v>
      </c>
      <c r="N110" s="21" t="str">
        <f t="shared" si="30"/>
        <v>İŞVEREN / SÜREKLİ DENETİM</v>
      </c>
      <c r="O110" s="4">
        <f t="shared" si="31"/>
        <v>2</v>
      </c>
      <c r="P110" s="4">
        <f t="shared" si="32"/>
        <v>3</v>
      </c>
      <c r="Q110" s="12">
        <f t="shared" si="33"/>
        <v>6</v>
      </c>
      <c r="R110" s="13">
        <f t="shared" si="34"/>
        <v>0.33333333333333331</v>
      </c>
    </row>
    <row r="111" spans="1:18" ht="63.75" x14ac:dyDescent="0.25">
      <c r="A111" s="3"/>
      <c r="B111" s="30"/>
      <c r="C111" s="9" t="s">
        <v>273</v>
      </c>
      <c r="D111" s="9" t="s">
        <v>468</v>
      </c>
      <c r="E111" s="9" t="s">
        <v>870</v>
      </c>
      <c r="F111" s="9" t="s">
        <v>871</v>
      </c>
      <c r="G111" s="9"/>
      <c r="H111" s="9" t="s">
        <v>84</v>
      </c>
      <c r="I111" s="4">
        <v>3</v>
      </c>
      <c r="J111" s="4">
        <v>3</v>
      </c>
      <c r="K111" s="12">
        <f t="shared" si="28"/>
        <v>9</v>
      </c>
      <c r="L111" s="4">
        <f t="shared" si="29"/>
        <v>4</v>
      </c>
      <c r="M111" s="9" t="s">
        <v>984</v>
      </c>
      <c r="N111" s="21" t="str">
        <f t="shared" si="30"/>
        <v>İŞVEREN / SÜREKLİ DENETİM</v>
      </c>
      <c r="O111" s="4">
        <f t="shared" si="31"/>
        <v>2</v>
      </c>
      <c r="P111" s="4">
        <f t="shared" si="32"/>
        <v>3</v>
      </c>
      <c r="Q111" s="12">
        <f t="shared" si="33"/>
        <v>6</v>
      </c>
      <c r="R111" s="13">
        <f t="shared" si="34"/>
        <v>0.33333333333333331</v>
      </c>
    </row>
    <row r="112" spans="1:18" ht="76.5" x14ac:dyDescent="0.25">
      <c r="A112" s="3"/>
      <c r="B112" s="30"/>
      <c r="C112" s="9" t="s">
        <v>273</v>
      </c>
      <c r="D112" s="9" t="s">
        <v>468</v>
      </c>
      <c r="E112" s="9" t="s">
        <v>915</v>
      </c>
      <c r="F112" s="9" t="s">
        <v>485</v>
      </c>
      <c r="G112" s="9"/>
      <c r="H112" s="9" t="s">
        <v>84</v>
      </c>
      <c r="I112" s="4">
        <v>2</v>
      </c>
      <c r="J112" s="4">
        <v>4</v>
      </c>
      <c r="K112" s="12">
        <f t="shared" si="28"/>
        <v>8</v>
      </c>
      <c r="L112" s="4">
        <f t="shared" si="29"/>
        <v>4</v>
      </c>
      <c r="M112" s="9" t="s">
        <v>916</v>
      </c>
      <c r="N112" s="21" t="str">
        <f t="shared" si="30"/>
        <v>İŞVEREN / SÜREKLİ DENETİM</v>
      </c>
      <c r="O112" s="4">
        <f t="shared" si="31"/>
        <v>1</v>
      </c>
      <c r="P112" s="4">
        <f t="shared" si="32"/>
        <v>4</v>
      </c>
      <c r="Q112" s="12">
        <f t="shared" si="33"/>
        <v>4</v>
      </c>
      <c r="R112" s="13">
        <f t="shared" si="34"/>
        <v>0.5</v>
      </c>
    </row>
    <row r="113" spans="1:18" ht="165.75" x14ac:dyDescent="0.25">
      <c r="A113" s="3"/>
      <c r="B113" s="30"/>
      <c r="C113" s="9" t="s">
        <v>273</v>
      </c>
      <c r="D113" s="9" t="s">
        <v>468</v>
      </c>
      <c r="E113" s="9" t="s">
        <v>472</v>
      </c>
      <c r="F113" s="9" t="s">
        <v>473</v>
      </c>
      <c r="G113" s="9"/>
      <c r="H113" s="9" t="s">
        <v>84</v>
      </c>
      <c r="I113" s="4">
        <v>4</v>
      </c>
      <c r="J113" s="4">
        <v>4</v>
      </c>
      <c r="K113" s="12">
        <f t="shared" si="21"/>
        <v>16</v>
      </c>
      <c r="L113" s="4">
        <f t="shared" si="22"/>
        <v>2</v>
      </c>
      <c r="M113" s="9" t="s">
        <v>474</v>
      </c>
      <c r="N113" s="21" t="str">
        <f t="shared" si="23"/>
        <v>İŞVEREN / TESLİM TARİHİNDEN SONRAKİ ÜÇ AY İÇİNDE</v>
      </c>
      <c r="O113" s="4">
        <f t="shared" si="24"/>
        <v>2</v>
      </c>
      <c r="P113" s="4">
        <f t="shared" si="25"/>
        <v>4</v>
      </c>
      <c r="Q113" s="12">
        <f t="shared" si="26"/>
        <v>8</v>
      </c>
      <c r="R113" s="13">
        <f t="shared" si="27"/>
        <v>0.5</v>
      </c>
    </row>
    <row r="114" spans="1:18" ht="127.5" x14ac:dyDescent="0.25">
      <c r="A114" s="3"/>
      <c r="B114" s="30"/>
      <c r="C114" s="9" t="s">
        <v>273</v>
      </c>
      <c r="D114" s="9" t="s">
        <v>468</v>
      </c>
      <c r="E114" s="9" t="s">
        <v>475</v>
      </c>
      <c r="F114" s="9" t="s">
        <v>476</v>
      </c>
      <c r="G114" s="9"/>
      <c r="H114" s="9" t="s">
        <v>84</v>
      </c>
      <c r="I114" s="4">
        <v>4</v>
      </c>
      <c r="J114" s="4">
        <v>4</v>
      </c>
      <c r="K114" s="12">
        <f t="shared" si="21"/>
        <v>16</v>
      </c>
      <c r="L114" s="4">
        <f t="shared" si="22"/>
        <v>2</v>
      </c>
      <c r="M114" s="9" t="s">
        <v>477</v>
      </c>
      <c r="N114" s="21" t="str">
        <f t="shared" si="23"/>
        <v>İŞVEREN / TESLİM TARİHİNDEN SONRAKİ ÜÇ AY İÇİNDE</v>
      </c>
      <c r="O114" s="4">
        <f t="shared" si="24"/>
        <v>2</v>
      </c>
      <c r="P114" s="4">
        <f t="shared" si="25"/>
        <v>4</v>
      </c>
      <c r="Q114" s="12">
        <f t="shared" si="26"/>
        <v>8</v>
      </c>
      <c r="R114" s="13">
        <f t="shared" si="27"/>
        <v>0.5</v>
      </c>
    </row>
    <row r="115" spans="1:18" ht="178.5" x14ac:dyDescent="0.25">
      <c r="A115" s="3"/>
      <c r="B115" s="30"/>
      <c r="C115" s="9" t="s">
        <v>273</v>
      </c>
      <c r="D115" s="9" t="s">
        <v>468</v>
      </c>
      <c r="E115" s="9" t="s">
        <v>478</v>
      </c>
      <c r="F115" s="9" t="s">
        <v>479</v>
      </c>
      <c r="G115" s="9"/>
      <c r="H115" s="9" t="s">
        <v>84</v>
      </c>
      <c r="I115" s="4">
        <v>4</v>
      </c>
      <c r="J115" s="4">
        <v>4</v>
      </c>
      <c r="K115" s="12">
        <f t="shared" si="21"/>
        <v>16</v>
      </c>
      <c r="L115" s="4">
        <f t="shared" si="22"/>
        <v>2</v>
      </c>
      <c r="M115" s="9" t="s">
        <v>480</v>
      </c>
      <c r="N115" s="21" t="str">
        <f t="shared" si="23"/>
        <v>İŞVEREN / TESLİM TARİHİNDEN SONRAKİ ÜÇ AY İÇİNDE</v>
      </c>
      <c r="O115" s="4">
        <f t="shared" si="24"/>
        <v>2</v>
      </c>
      <c r="P115" s="4">
        <f t="shared" si="25"/>
        <v>4</v>
      </c>
      <c r="Q115" s="12">
        <f t="shared" si="26"/>
        <v>8</v>
      </c>
      <c r="R115" s="13">
        <f t="shared" si="27"/>
        <v>0.5</v>
      </c>
    </row>
    <row r="116" spans="1:18" ht="127.5" x14ac:dyDescent="0.25">
      <c r="A116" s="3"/>
      <c r="B116" s="30"/>
      <c r="C116" s="9" t="s">
        <v>273</v>
      </c>
      <c r="D116" s="9" t="s">
        <v>468</v>
      </c>
      <c r="E116" s="9" t="s">
        <v>481</v>
      </c>
      <c r="F116" s="9" t="s">
        <v>482</v>
      </c>
      <c r="G116" s="9"/>
      <c r="H116" s="9" t="s">
        <v>84</v>
      </c>
      <c r="I116" s="4">
        <v>4</v>
      </c>
      <c r="J116" s="4">
        <v>4</v>
      </c>
      <c r="K116" s="12">
        <f t="shared" si="21"/>
        <v>16</v>
      </c>
      <c r="L116" s="4">
        <f t="shared" si="22"/>
        <v>2</v>
      </c>
      <c r="M116" s="9" t="s">
        <v>483</v>
      </c>
      <c r="N116" s="21" t="str">
        <f t="shared" si="23"/>
        <v>İŞVEREN / TESLİM TARİHİNDEN SONRAKİ ÜÇ AY İÇİNDE</v>
      </c>
      <c r="O116" s="4">
        <f t="shared" si="24"/>
        <v>2</v>
      </c>
      <c r="P116" s="4">
        <f t="shared" si="25"/>
        <v>4</v>
      </c>
      <c r="Q116" s="12">
        <f t="shared" si="26"/>
        <v>8</v>
      </c>
      <c r="R116" s="13">
        <f t="shared" si="27"/>
        <v>0.5</v>
      </c>
    </row>
    <row r="117" spans="1:18" ht="114.75" x14ac:dyDescent="0.25">
      <c r="A117" s="3"/>
      <c r="B117" s="30"/>
      <c r="C117" s="9" t="s">
        <v>273</v>
      </c>
      <c r="D117" s="9" t="s">
        <v>468</v>
      </c>
      <c r="E117" s="9" t="s">
        <v>484</v>
      </c>
      <c r="F117" s="9" t="s">
        <v>485</v>
      </c>
      <c r="G117" s="9"/>
      <c r="H117" s="9" t="s">
        <v>84</v>
      </c>
      <c r="I117" s="4">
        <v>4</v>
      </c>
      <c r="J117" s="4">
        <v>4</v>
      </c>
      <c r="K117" s="12">
        <f t="shared" si="21"/>
        <v>16</v>
      </c>
      <c r="L117" s="4">
        <f t="shared" si="22"/>
        <v>2</v>
      </c>
      <c r="M117" s="9" t="s">
        <v>486</v>
      </c>
      <c r="N117" s="21" t="str">
        <f t="shared" si="23"/>
        <v>İŞVEREN / TESLİM TARİHİNDEN SONRAKİ ÜÇ AY İÇİNDE</v>
      </c>
      <c r="O117" s="4">
        <f t="shared" si="24"/>
        <v>2</v>
      </c>
      <c r="P117" s="4">
        <f t="shared" si="25"/>
        <v>4</v>
      </c>
      <c r="Q117" s="12">
        <f t="shared" si="26"/>
        <v>8</v>
      </c>
      <c r="R117" s="13">
        <f t="shared" si="27"/>
        <v>0.5</v>
      </c>
    </row>
    <row r="118" spans="1:18" ht="165.75" x14ac:dyDescent="0.25">
      <c r="A118" s="3"/>
      <c r="B118" s="30"/>
      <c r="C118" s="9" t="s">
        <v>273</v>
      </c>
      <c r="D118" s="9" t="s">
        <v>468</v>
      </c>
      <c r="E118" s="9" t="s">
        <v>487</v>
      </c>
      <c r="F118" s="9" t="s">
        <v>488</v>
      </c>
      <c r="G118" s="9"/>
      <c r="H118" s="9" t="s">
        <v>84</v>
      </c>
      <c r="I118" s="4">
        <v>4</v>
      </c>
      <c r="J118" s="4">
        <v>4</v>
      </c>
      <c r="K118" s="12">
        <f t="shared" si="21"/>
        <v>16</v>
      </c>
      <c r="L118" s="4">
        <f t="shared" si="22"/>
        <v>2</v>
      </c>
      <c r="M118" s="9" t="s">
        <v>489</v>
      </c>
      <c r="N118" s="21" t="str">
        <f t="shared" si="23"/>
        <v>İŞVEREN / TESLİM TARİHİNDEN SONRAKİ ÜÇ AY İÇİNDE</v>
      </c>
      <c r="O118" s="4">
        <f t="shared" si="24"/>
        <v>2</v>
      </c>
      <c r="P118" s="4">
        <f t="shared" si="25"/>
        <v>4</v>
      </c>
      <c r="Q118" s="12">
        <f t="shared" si="26"/>
        <v>8</v>
      </c>
      <c r="R118" s="13">
        <f t="shared" si="27"/>
        <v>0.5</v>
      </c>
    </row>
    <row r="119" spans="1:18" ht="216.75" x14ac:dyDescent="0.25">
      <c r="A119" s="3"/>
      <c r="B119" s="30"/>
      <c r="C119" s="9" t="s">
        <v>273</v>
      </c>
      <c r="D119" s="9" t="s">
        <v>468</v>
      </c>
      <c r="E119" s="9" t="s">
        <v>490</v>
      </c>
      <c r="F119" s="9" t="s">
        <v>491</v>
      </c>
      <c r="G119" s="9"/>
      <c r="H119" s="9" t="s">
        <v>84</v>
      </c>
      <c r="I119" s="4">
        <v>4</v>
      </c>
      <c r="J119" s="4">
        <v>4</v>
      </c>
      <c r="K119" s="12">
        <f t="shared" si="21"/>
        <v>16</v>
      </c>
      <c r="L119" s="4">
        <f t="shared" si="22"/>
        <v>2</v>
      </c>
      <c r="M119" s="9" t="s">
        <v>492</v>
      </c>
      <c r="N119" s="21" t="str">
        <f t="shared" si="23"/>
        <v>İŞVEREN / TESLİM TARİHİNDEN SONRAKİ ÜÇ AY İÇİNDE</v>
      </c>
      <c r="O119" s="4">
        <f t="shared" si="24"/>
        <v>2</v>
      </c>
      <c r="P119" s="4">
        <f t="shared" si="25"/>
        <v>4</v>
      </c>
      <c r="Q119" s="12">
        <f t="shared" si="26"/>
        <v>8</v>
      </c>
      <c r="R119" s="13">
        <f t="shared" si="27"/>
        <v>0.5</v>
      </c>
    </row>
    <row r="120" spans="1:18" ht="153" x14ac:dyDescent="0.25">
      <c r="A120" s="3"/>
      <c r="B120" s="30"/>
      <c r="C120" s="9" t="s">
        <v>273</v>
      </c>
      <c r="D120" s="9" t="s">
        <v>468</v>
      </c>
      <c r="E120" s="9" t="s">
        <v>493</v>
      </c>
      <c r="F120" s="9" t="s">
        <v>494</v>
      </c>
      <c r="G120" s="9"/>
      <c r="H120" s="9" t="s">
        <v>84</v>
      </c>
      <c r="I120" s="4">
        <v>4</v>
      </c>
      <c r="J120" s="4">
        <v>4</v>
      </c>
      <c r="K120" s="12">
        <f t="shared" si="21"/>
        <v>16</v>
      </c>
      <c r="L120" s="4">
        <f t="shared" si="22"/>
        <v>2</v>
      </c>
      <c r="M120" s="9" t="s">
        <v>982</v>
      </c>
      <c r="N120" s="21" t="str">
        <f t="shared" si="23"/>
        <v>İŞVEREN / TESLİM TARİHİNDEN SONRAKİ ÜÇ AY İÇİNDE</v>
      </c>
      <c r="O120" s="4">
        <f t="shared" si="24"/>
        <v>2</v>
      </c>
      <c r="P120" s="4">
        <f t="shared" si="25"/>
        <v>4</v>
      </c>
      <c r="Q120" s="12">
        <f t="shared" si="26"/>
        <v>8</v>
      </c>
      <c r="R120" s="13">
        <f t="shared" si="27"/>
        <v>0.5</v>
      </c>
    </row>
    <row r="121" spans="1:18" ht="153" x14ac:dyDescent="0.25">
      <c r="A121" s="3"/>
      <c r="B121" s="30"/>
      <c r="C121" s="9" t="s">
        <v>273</v>
      </c>
      <c r="D121" s="9" t="s">
        <v>458</v>
      </c>
      <c r="E121" s="9" t="s">
        <v>459</v>
      </c>
      <c r="F121" s="9" t="s">
        <v>460</v>
      </c>
      <c r="G121" s="9"/>
      <c r="H121" s="9" t="s">
        <v>84</v>
      </c>
      <c r="I121" s="4">
        <v>4</v>
      </c>
      <c r="J121" s="4">
        <v>4</v>
      </c>
      <c r="K121" s="12">
        <f t="shared" si="21"/>
        <v>16</v>
      </c>
      <c r="L121" s="4">
        <f t="shared" si="22"/>
        <v>2</v>
      </c>
      <c r="M121" s="9" t="s">
        <v>461</v>
      </c>
      <c r="N121" s="21" t="str">
        <f t="shared" si="23"/>
        <v>İŞVEREN / TESLİM TARİHİNDEN SONRAKİ ÜÇ AY İÇİNDE</v>
      </c>
      <c r="O121" s="4">
        <f t="shared" si="24"/>
        <v>2</v>
      </c>
      <c r="P121" s="4">
        <f t="shared" si="25"/>
        <v>4</v>
      </c>
      <c r="Q121" s="12">
        <f t="shared" si="26"/>
        <v>8</v>
      </c>
      <c r="R121" s="13">
        <f t="shared" si="27"/>
        <v>0.5</v>
      </c>
    </row>
    <row r="122" spans="1:18" ht="89.25" x14ac:dyDescent="0.25">
      <c r="A122" s="3"/>
      <c r="B122" s="30"/>
      <c r="C122" s="9" t="s">
        <v>273</v>
      </c>
      <c r="D122" s="9" t="s">
        <v>458</v>
      </c>
      <c r="E122" s="9" t="s">
        <v>462</v>
      </c>
      <c r="F122" s="9" t="s">
        <v>463</v>
      </c>
      <c r="G122" s="9"/>
      <c r="H122" s="9" t="s">
        <v>84</v>
      </c>
      <c r="I122" s="4">
        <v>4</v>
      </c>
      <c r="J122" s="4">
        <v>4</v>
      </c>
      <c r="K122" s="12">
        <f t="shared" si="21"/>
        <v>16</v>
      </c>
      <c r="L122" s="4">
        <f t="shared" si="22"/>
        <v>2</v>
      </c>
      <c r="M122" s="9" t="s">
        <v>464</v>
      </c>
      <c r="N122" s="21" t="str">
        <f t="shared" si="23"/>
        <v>İŞVEREN / TESLİM TARİHİNDEN SONRAKİ ÜÇ AY İÇİNDE</v>
      </c>
      <c r="O122" s="4">
        <f t="shared" si="24"/>
        <v>2</v>
      </c>
      <c r="P122" s="4">
        <f t="shared" si="25"/>
        <v>4</v>
      </c>
      <c r="Q122" s="12">
        <f t="shared" si="26"/>
        <v>8</v>
      </c>
      <c r="R122" s="13">
        <f t="shared" si="27"/>
        <v>0.5</v>
      </c>
    </row>
    <row r="123" spans="1:18" ht="127.5" x14ac:dyDescent="0.25">
      <c r="A123" s="3"/>
      <c r="B123" s="30"/>
      <c r="C123" s="9" t="s">
        <v>273</v>
      </c>
      <c r="D123" s="9" t="s">
        <v>458</v>
      </c>
      <c r="E123" s="9" t="s">
        <v>465</v>
      </c>
      <c r="F123" s="9" t="s">
        <v>466</v>
      </c>
      <c r="G123" s="9"/>
      <c r="H123" s="9" t="s">
        <v>84</v>
      </c>
      <c r="I123" s="4">
        <v>4</v>
      </c>
      <c r="J123" s="4">
        <v>4</v>
      </c>
      <c r="K123" s="12">
        <f t="shared" si="21"/>
        <v>16</v>
      </c>
      <c r="L123" s="4">
        <f t="shared" si="22"/>
        <v>2</v>
      </c>
      <c r="M123" s="9" t="s">
        <v>467</v>
      </c>
      <c r="N123" s="21" t="str">
        <f t="shared" si="23"/>
        <v>İŞVEREN / TESLİM TARİHİNDEN SONRAKİ ÜÇ AY İÇİNDE</v>
      </c>
      <c r="O123" s="4">
        <f t="shared" si="24"/>
        <v>2</v>
      </c>
      <c r="P123" s="4">
        <f t="shared" si="25"/>
        <v>4</v>
      </c>
      <c r="Q123" s="12">
        <f t="shared" si="26"/>
        <v>8</v>
      </c>
      <c r="R123" s="13">
        <f t="shared" si="27"/>
        <v>0.5</v>
      </c>
    </row>
    <row r="124" spans="1:18" ht="51" x14ac:dyDescent="0.25">
      <c r="A124" s="3"/>
      <c r="B124" s="30"/>
      <c r="C124" s="9" t="s">
        <v>273</v>
      </c>
      <c r="D124" s="9" t="s">
        <v>458</v>
      </c>
      <c r="E124" s="9" t="s">
        <v>495</v>
      </c>
      <c r="F124" s="9" t="s">
        <v>496</v>
      </c>
      <c r="G124" s="9"/>
      <c r="H124" s="9" t="s">
        <v>84</v>
      </c>
      <c r="I124" s="4">
        <v>4</v>
      </c>
      <c r="J124" s="4">
        <v>4</v>
      </c>
      <c r="K124" s="12">
        <f t="shared" si="21"/>
        <v>16</v>
      </c>
      <c r="L124" s="4">
        <f t="shared" si="22"/>
        <v>2</v>
      </c>
      <c r="M124" s="9" t="s">
        <v>497</v>
      </c>
      <c r="N124" s="21" t="str">
        <f t="shared" si="23"/>
        <v>İŞVEREN / TESLİM TARİHİNDEN SONRAKİ ÜÇ AY İÇİNDE</v>
      </c>
      <c r="O124" s="4">
        <f t="shared" si="24"/>
        <v>2</v>
      </c>
      <c r="P124" s="4">
        <f t="shared" si="25"/>
        <v>4</v>
      </c>
      <c r="Q124" s="12">
        <f t="shared" si="26"/>
        <v>8</v>
      </c>
      <c r="R124" s="13">
        <f t="shared" si="27"/>
        <v>0.5</v>
      </c>
    </row>
    <row r="125" spans="1:18" ht="51" x14ac:dyDescent="0.25">
      <c r="A125" s="3"/>
      <c r="B125" s="30"/>
      <c r="C125" s="9" t="s">
        <v>273</v>
      </c>
      <c r="D125" s="9" t="s">
        <v>458</v>
      </c>
      <c r="E125" s="9" t="s">
        <v>495</v>
      </c>
      <c r="F125" s="9" t="s">
        <v>944</v>
      </c>
      <c r="G125" s="9"/>
      <c r="H125" s="9" t="s">
        <v>84</v>
      </c>
      <c r="I125" s="4">
        <v>4</v>
      </c>
      <c r="J125" s="4">
        <v>4</v>
      </c>
      <c r="K125" s="12">
        <f t="shared" si="21"/>
        <v>16</v>
      </c>
      <c r="L125" s="4">
        <f t="shared" si="22"/>
        <v>2</v>
      </c>
      <c r="M125" s="9" t="s">
        <v>945</v>
      </c>
      <c r="N125" s="21" t="str">
        <f t="shared" si="23"/>
        <v>İŞVEREN / TESLİM TARİHİNDEN SONRAKİ ÜÇ AY İÇİNDE</v>
      </c>
      <c r="O125" s="4">
        <f t="shared" si="24"/>
        <v>2</v>
      </c>
      <c r="P125" s="4">
        <f t="shared" si="25"/>
        <v>4</v>
      </c>
      <c r="Q125" s="12">
        <f t="shared" si="26"/>
        <v>8</v>
      </c>
      <c r="R125" s="13">
        <f t="shared" si="27"/>
        <v>0.5</v>
      </c>
    </row>
    <row r="126" spans="1:18" ht="38.25" x14ac:dyDescent="0.25">
      <c r="A126" s="3"/>
      <c r="B126" s="30"/>
      <c r="C126" s="9" t="s">
        <v>273</v>
      </c>
      <c r="D126" s="9" t="s">
        <v>458</v>
      </c>
      <c r="E126" s="9" t="s">
        <v>498</v>
      </c>
      <c r="F126" s="9" t="s">
        <v>499</v>
      </c>
      <c r="G126" s="9"/>
      <c r="H126" s="9" t="s">
        <v>84</v>
      </c>
      <c r="I126" s="4">
        <v>4</v>
      </c>
      <c r="J126" s="4">
        <v>4</v>
      </c>
      <c r="K126" s="12">
        <f t="shared" si="21"/>
        <v>16</v>
      </c>
      <c r="L126" s="4">
        <f t="shared" si="22"/>
        <v>2</v>
      </c>
      <c r="M126" s="9" t="s">
        <v>500</v>
      </c>
      <c r="N126" s="21" t="str">
        <f t="shared" si="23"/>
        <v>İŞVEREN / TESLİM TARİHİNDEN SONRAKİ ÜÇ AY İÇİNDE</v>
      </c>
      <c r="O126" s="4">
        <f t="shared" si="24"/>
        <v>2</v>
      </c>
      <c r="P126" s="4">
        <f t="shared" si="25"/>
        <v>4</v>
      </c>
      <c r="Q126" s="12">
        <f t="shared" si="26"/>
        <v>8</v>
      </c>
      <c r="R126" s="13">
        <f t="shared" si="27"/>
        <v>0.5</v>
      </c>
    </row>
    <row r="127" spans="1:18" ht="127.5" x14ac:dyDescent="0.25">
      <c r="A127" s="3"/>
      <c r="B127" s="30"/>
      <c r="C127" s="9" t="s">
        <v>273</v>
      </c>
      <c r="D127" s="9" t="s">
        <v>458</v>
      </c>
      <c r="E127" s="9" t="s">
        <v>501</v>
      </c>
      <c r="F127" s="9" t="s">
        <v>502</v>
      </c>
      <c r="G127" s="9"/>
      <c r="H127" s="9" t="s">
        <v>84</v>
      </c>
      <c r="I127" s="4">
        <v>4</v>
      </c>
      <c r="J127" s="4">
        <v>4</v>
      </c>
      <c r="K127" s="12">
        <f t="shared" si="21"/>
        <v>16</v>
      </c>
      <c r="L127" s="4">
        <f t="shared" si="22"/>
        <v>2</v>
      </c>
      <c r="M127" s="9" t="s">
        <v>503</v>
      </c>
      <c r="N127" s="21" t="str">
        <f t="shared" si="23"/>
        <v>İŞVEREN / TESLİM TARİHİNDEN SONRAKİ ÜÇ AY İÇİNDE</v>
      </c>
      <c r="O127" s="4">
        <f t="shared" si="24"/>
        <v>2</v>
      </c>
      <c r="P127" s="4">
        <f t="shared" si="25"/>
        <v>4</v>
      </c>
      <c r="Q127" s="12">
        <f t="shared" si="26"/>
        <v>8</v>
      </c>
      <c r="R127" s="13">
        <f t="shared" si="27"/>
        <v>0.5</v>
      </c>
    </row>
    <row r="128" spans="1:18" ht="89.25" x14ac:dyDescent="0.25">
      <c r="A128" s="3"/>
      <c r="B128" s="30"/>
      <c r="C128" s="9" t="s">
        <v>273</v>
      </c>
      <c r="D128" s="9" t="s">
        <v>458</v>
      </c>
      <c r="E128" s="9" t="s">
        <v>504</v>
      </c>
      <c r="F128" s="9" t="s">
        <v>505</v>
      </c>
      <c r="G128" s="9"/>
      <c r="H128" s="9" t="s">
        <v>84</v>
      </c>
      <c r="I128" s="4">
        <v>4</v>
      </c>
      <c r="J128" s="4">
        <v>4</v>
      </c>
      <c r="K128" s="12">
        <f t="shared" si="21"/>
        <v>16</v>
      </c>
      <c r="L128" s="4">
        <f t="shared" si="22"/>
        <v>2</v>
      </c>
      <c r="M128" s="9" t="s">
        <v>506</v>
      </c>
      <c r="N128" s="21" t="str">
        <f t="shared" si="23"/>
        <v>İŞVEREN / TESLİM TARİHİNDEN SONRAKİ ÜÇ AY İÇİNDE</v>
      </c>
      <c r="O128" s="4">
        <f t="shared" si="24"/>
        <v>2</v>
      </c>
      <c r="P128" s="4">
        <f t="shared" si="25"/>
        <v>4</v>
      </c>
      <c r="Q128" s="12">
        <f t="shared" si="26"/>
        <v>8</v>
      </c>
      <c r="R128" s="13">
        <f t="shared" si="27"/>
        <v>0.5</v>
      </c>
    </row>
    <row r="129" spans="1:18" ht="76.5" x14ac:dyDescent="0.25">
      <c r="A129" s="3"/>
      <c r="B129" s="30"/>
      <c r="C129" s="9" t="s">
        <v>273</v>
      </c>
      <c r="D129" s="9" t="s">
        <v>458</v>
      </c>
      <c r="E129" s="9" t="s">
        <v>504</v>
      </c>
      <c r="F129" s="9" t="s">
        <v>507</v>
      </c>
      <c r="G129" s="9"/>
      <c r="H129" s="9" t="s">
        <v>84</v>
      </c>
      <c r="I129" s="4">
        <v>4</v>
      </c>
      <c r="J129" s="4">
        <v>4</v>
      </c>
      <c r="K129" s="12">
        <f t="shared" si="21"/>
        <v>16</v>
      </c>
      <c r="L129" s="4">
        <f t="shared" si="22"/>
        <v>2</v>
      </c>
      <c r="M129" s="9" t="s">
        <v>508</v>
      </c>
      <c r="N129" s="21" t="str">
        <f t="shared" si="23"/>
        <v>İŞVEREN / TESLİM TARİHİNDEN SONRAKİ ÜÇ AY İÇİNDE</v>
      </c>
      <c r="O129" s="4">
        <f t="shared" si="24"/>
        <v>2</v>
      </c>
      <c r="P129" s="4">
        <f t="shared" si="25"/>
        <v>4</v>
      </c>
      <c r="Q129" s="12">
        <f t="shared" si="26"/>
        <v>8</v>
      </c>
      <c r="R129" s="13">
        <f t="shared" si="27"/>
        <v>0.5</v>
      </c>
    </row>
    <row r="130" spans="1:18" ht="38.25" x14ac:dyDescent="0.25">
      <c r="A130" s="3"/>
      <c r="B130" s="30"/>
      <c r="C130" s="9" t="s">
        <v>273</v>
      </c>
      <c r="D130" s="9" t="s">
        <v>458</v>
      </c>
      <c r="E130" s="9" t="s">
        <v>504</v>
      </c>
      <c r="F130" s="9" t="s">
        <v>509</v>
      </c>
      <c r="G130" s="9"/>
      <c r="H130" s="9" t="s">
        <v>84</v>
      </c>
      <c r="I130" s="4">
        <v>4</v>
      </c>
      <c r="J130" s="4">
        <v>4</v>
      </c>
      <c r="K130" s="12">
        <f t="shared" si="21"/>
        <v>16</v>
      </c>
      <c r="L130" s="4">
        <f t="shared" si="22"/>
        <v>2</v>
      </c>
      <c r="M130" s="9" t="s">
        <v>510</v>
      </c>
      <c r="N130" s="21" t="str">
        <f t="shared" si="23"/>
        <v>İŞVEREN / TESLİM TARİHİNDEN SONRAKİ ÜÇ AY İÇİNDE</v>
      </c>
      <c r="O130" s="4">
        <f t="shared" si="24"/>
        <v>2</v>
      </c>
      <c r="P130" s="4">
        <f t="shared" si="25"/>
        <v>4</v>
      </c>
      <c r="Q130" s="12">
        <f t="shared" si="26"/>
        <v>8</v>
      </c>
      <c r="R130" s="13">
        <f t="shared" si="27"/>
        <v>0.5</v>
      </c>
    </row>
    <row r="131" spans="1:18" ht="89.25" x14ac:dyDescent="0.25">
      <c r="A131" s="3"/>
      <c r="B131" s="30"/>
      <c r="C131" s="9" t="s">
        <v>273</v>
      </c>
      <c r="D131" s="9" t="s">
        <v>458</v>
      </c>
      <c r="E131" s="9" t="s">
        <v>864</v>
      </c>
      <c r="F131" s="9" t="s">
        <v>865</v>
      </c>
      <c r="G131" s="9"/>
      <c r="H131" s="9" t="s">
        <v>84</v>
      </c>
      <c r="I131" s="4">
        <v>3</v>
      </c>
      <c r="J131" s="4">
        <v>3</v>
      </c>
      <c r="K131" s="12">
        <f t="shared" si="21"/>
        <v>9</v>
      </c>
      <c r="L131" s="4">
        <f t="shared" si="22"/>
        <v>4</v>
      </c>
      <c r="M131" s="9" t="s">
        <v>866</v>
      </c>
      <c r="N131" s="21" t="str">
        <f t="shared" si="23"/>
        <v>İŞVEREN / SÜREKLİ DENETİM</v>
      </c>
      <c r="O131" s="4">
        <f t="shared" si="24"/>
        <v>2</v>
      </c>
      <c r="P131" s="4">
        <f t="shared" si="25"/>
        <v>3</v>
      </c>
      <c r="Q131" s="12">
        <f t="shared" si="26"/>
        <v>6</v>
      </c>
      <c r="R131" s="13">
        <f t="shared" si="27"/>
        <v>0.33333333333333331</v>
      </c>
    </row>
    <row r="132" spans="1:18" ht="76.5" x14ac:dyDescent="0.25">
      <c r="A132" s="3"/>
      <c r="B132" s="30"/>
      <c r="C132" s="9" t="s">
        <v>273</v>
      </c>
      <c r="D132" s="9" t="s">
        <v>458</v>
      </c>
      <c r="E132" s="9" t="s">
        <v>872</v>
      </c>
      <c r="F132" s="9" t="s">
        <v>479</v>
      </c>
      <c r="G132" s="9"/>
      <c r="H132" s="9" t="s">
        <v>84</v>
      </c>
      <c r="I132" s="4">
        <v>3</v>
      </c>
      <c r="J132" s="4">
        <v>3</v>
      </c>
      <c r="K132" s="12">
        <f t="shared" si="21"/>
        <v>9</v>
      </c>
      <c r="L132" s="4">
        <f t="shared" si="22"/>
        <v>4</v>
      </c>
      <c r="M132" s="9" t="s">
        <v>873</v>
      </c>
      <c r="N132" s="21" t="str">
        <f t="shared" si="23"/>
        <v>İŞVEREN / SÜREKLİ DENETİM</v>
      </c>
      <c r="O132" s="4">
        <f t="shared" si="24"/>
        <v>2</v>
      </c>
      <c r="P132" s="4">
        <f t="shared" si="25"/>
        <v>3</v>
      </c>
      <c r="Q132" s="12">
        <f t="shared" si="26"/>
        <v>6</v>
      </c>
      <c r="R132" s="13">
        <f t="shared" si="27"/>
        <v>0.33333333333333331</v>
      </c>
    </row>
    <row r="133" spans="1:18" ht="63.75" x14ac:dyDescent="0.25">
      <c r="A133" s="3"/>
      <c r="B133" s="30"/>
      <c r="C133" s="9" t="s">
        <v>273</v>
      </c>
      <c r="D133" s="9" t="s">
        <v>458</v>
      </c>
      <c r="E133" s="9" t="s">
        <v>511</v>
      </c>
      <c r="F133" s="9" t="s">
        <v>512</v>
      </c>
      <c r="G133" s="9"/>
      <c r="H133" s="9" t="s">
        <v>84</v>
      </c>
      <c r="I133" s="4">
        <v>4</v>
      </c>
      <c r="J133" s="4">
        <v>4</v>
      </c>
      <c r="K133" s="12">
        <f t="shared" si="21"/>
        <v>16</v>
      </c>
      <c r="L133" s="4">
        <f t="shared" si="22"/>
        <v>2</v>
      </c>
      <c r="M133" s="9" t="s">
        <v>513</v>
      </c>
      <c r="N133" s="21" t="str">
        <f t="shared" si="23"/>
        <v>İŞVEREN / TESLİM TARİHİNDEN SONRAKİ ÜÇ AY İÇİNDE</v>
      </c>
      <c r="O133" s="4">
        <f t="shared" si="24"/>
        <v>2</v>
      </c>
      <c r="P133" s="4">
        <f t="shared" si="25"/>
        <v>4</v>
      </c>
      <c r="Q133" s="12">
        <f t="shared" si="26"/>
        <v>8</v>
      </c>
      <c r="R133" s="13">
        <f t="shared" si="27"/>
        <v>0.5</v>
      </c>
    </row>
    <row r="134" spans="1:18" ht="38.25" x14ac:dyDescent="0.25">
      <c r="A134" s="3"/>
      <c r="B134" s="30"/>
      <c r="C134" s="9" t="s">
        <v>273</v>
      </c>
      <c r="D134" s="9" t="s">
        <v>458</v>
      </c>
      <c r="E134" s="9" t="s">
        <v>511</v>
      </c>
      <c r="F134" s="9" t="s">
        <v>514</v>
      </c>
      <c r="G134" s="9"/>
      <c r="H134" s="9" t="s">
        <v>84</v>
      </c>
      <c r="I134" s="4">
        <v>4</v>
      </c>
      <c r="J134" s="4">
        <v>4</v>
      </c>
      <c r="K134" s="12">
        <f t="shared" si="21"/>
        <v>16</v>
      </c>
      <c r="L134" s="4">
        <f t="shared" si="22"/>
        <v>2</v>
      </c>
      <c r="M134" s="9" t="s">
        <v>515</v>
      </c>
      <c r="N134" s="21" t="str">
        <f t="shared" si="23"/>
        <v>İŞVEREN / TESLİM TARİHİNDEN SONRAKİ ÜÇ AY İÇİNDE</v>
      </c>
      <c r="O134" s="4">
        <f t="shared" si="24"/>
        <v>2</v>
      </c>
      <c r="P134" s="4">
        <f t="shared" si="25"/>
        <v>4</v>
      </c>
      <c r="Q134" s="12">
        <f t="shared" si="26"/>
        <v>8</v>
      </c>
      <c r="R134" s="13">
        <f t="shared" si="27"/>
        <v>0.5</v>
      </c>
    </row>
    <row r="135" spans="1:18" ht="51" x14ac:dyDescent="0.25">
      <c r="A135" s="3"/>
      <c r="B135" s="30"/>
      <c r="C135" s="9" t="s">
        <v>273</v>
      </c>
      <c r="D135" s="9" t="s">
        <v>303</v>
      </c>
      <c r="E135" s="9" t="s">
        <v>182</v>
      </c>
      <c r="F135" s="9" t="s">
        <v>304</v>
      </c>
      <c r="G135" s="9"/>
      <c r="H135" s="9" t="s">
        <v>84</v>
      </c>
      <c r="I135" s="4">
        <v>4</v>
      </c>
      <c r="J135" s="4">
        <v>4</v>
      </c>
      <c r="K135" s="12">
        <f t="shared" ref="K135:K145" si="35">I135*J135</f>
        <v>16</v>
      </c>
      <c r="L135" s="4">
        <f t="shared" ref="L135:L145" si="36">IF(K135=0,0,IF(K135&lt;4,5,IF(K135&lt;10,4,IF(K135&lt;13,3,IF(K135&lt;17,2,1)))))</f>
        <v>2</v>
      </c>
      <c r="M135" s="9" t="s">
        <v>203</v>
      </c>
      <c r="N135" s="21" t="str">
        <f t="shared" ref="N135:N145" si="37">IF(L135=1,"İŞVEREN / TESLİM TARİHİNDEN SONRAKİ BİR AY İÇİNDE",IF(L135=2,"İŞVEREN / TESLİM TARİHİNDEN SONRAKİ ÜÇ AY İÇİNDE","İŞVEREN / SÜREKLİ DENETİM"))</f>
        <v>İŞVEREN / TESLİM TARİHİNDEN SONRAKİ ÜÇ AY İÇİNDE</v>
      </c>
      <c r="O135" s="4">
        <f t="shared" ref="O135:O145" si="38">IF(I135&lt;4,I135-1,I135-2)</f>
        <v>2</v>
      </c>
      <c r="P135" s="4">
        <f t="shared" ref="P135:P145" si="39">J135</f>
        <v>4</v>
      </c>
      <c r="Q135" s="12">
        <f t="shared" ref="Q135:Q145" si="40">O135*P135</f>
        <v>8</v>
      </c>
      <c r="R135" s="13">
        <f t="shared" ref="R135:R145" si="41">IF(Q135=0,0,(K135-Q135)/K135)</f>
        <v>0.5</v>
      </c>
    </row>
    <row r="136" spans="1:18" ht="38.25" x14ac:dyDescent="0.25">
      <c r="A136" s="3"/>
      <c r="B136" s="30"/>
      <c r="C136" s="9" t="s">
        <v>273</v>
      </c>
      <c r="D136" s="9" t="s">
        <v>303</v>
      </c>
      <c r="E136" s="9" t="s">
        <v>183</v>
      </c>
      <c r="F136" s="9" t="s">
        <v>305</v>
      </c>
      <c r="G136" s="9"/>
      <c r="H136" s="9" t="s">
        <v>84</v>
      </c>
      <c r="I136" s="4">
        <v>4</v>
      </c>
      <c r="J136" s="4">
        <v>4</v>
      </c>
      <c r="K136" s="12">
        <f t="shared" si="35"/>
        <v>16</v>
      </c>
      <c r="L136" s="4">
        <f t="shared" si="36"/>
        <v>2</v>
      </c>
      <c r="M136" s="9" t="s">
        <v>204</v>
      </c>
      <c r="N136" s="21" t="str">
        <f t="shared" si="37"/>
        <v>İŞVEREN / TESLİM TARİHİNDEN SONRAKİ ÜÇ AY İÇİNDE</v>
      </c>
      <c r="O136" s="4">
        <f t="shared" si="38"/>
        <v>2</v>
      </c>
      <c r="P136" s="4">
        <f t="shared" si="39"/>
        <v>4</v>
      </c>
      <c r="Q136" s="12">
        <f t="shared" si="40"/>
        <v>8</v>
      </c>
      <c r="R136" s="13">
        <f t="shared" si="41"/>
        <v>0.5</v>
      </c>
    </row>
    <row r="137" spans="1:18" ht="38.25" x14ac:dyDescent="0.25">
      <c r="A137" s="3"/>
      <c r="B137" s="30"/>
      <c r="C137" s="9" t="s">
        <v>273</v>
      </c>
      <c r="D137" s="9" t="s">
        <v>303</v>
      </c>
      <c r="E137" s="9" t="s">
        <v>185</v>
      </c>
      <c r="F137" s="9" t="s">
        <v>306</v>
      </c>
      <c r="G137" s="9"/>
      <c r="H137" s="9" t="s">
        <v>84</v>
      </c>
      <c r="I137" s="4">
        <v>4</v>
      </c>
      <c r="J137" s="4">
        <v>4</v>
      </c>
      <c r="K137" s="12">
        <f t="shared" si="35"/>
        <v>16</v>
      </c>
      <c r="L137" s="4">
        <f t="shared" si="36"/>
        <v>2</v>
      </c>
      <c r="M137" s="9" t="s">
        <v>205</v>
      </c>
      <c r="N137" s="21" t="str">
        <f t="shared" si="37"/>
        <v>İŞVEREN / TESLİM TARİHİNDEN SONRAKİ ÜÇ AY İÇİNDE</v>
      </c>
      <c r="O137" s="4">
        <f t="shared" si="38"/>
        <v>2</v>
      </c>
      <c r="P137" s="4">
        <f t="shared" si="39"/>
        <v>4</v>
      </c>
      <c r="Q137" s="12">
        <f t="shared" si="40"/>
        <v>8</v>
      </c>
      <c r="R137" s="13">
        <f t="shared" si="41"/>
        <v>0.5</v>
      </c>
    </row>
    <row r="138" spans="1:18" ht="63.75" x14ac:dyDescent="0.25">
      <c r="A138" s="3"/>
      <c r="B138" s="30"/>
      <c r="C138" s="9" t="s">
        <v>273</v>
      </c>
      <c r="D138" s="9" t="s">
        <v>303</v>
      </c>
      <c r="E138" s="9" t="s">
        <v>184</v>
      </c>
      <c r="F138" s="9" t="s">
        <v>307</v>
      </c>
      <c r="G138" s="9"/>
      <c r="H138" s="9" t="s">
        <v>84</v>
      </c>
      <c r="I138" s="4">
        <v>4</v>
      </c>
      <c r="J138" s="4">
        <v>4</v>
      </c>
      <c r="K138" s="12">
        <f t="shared" si="35"/>
        <v>16</v>
      </c>
      <c r="L138" s="4">
        <f t="shared" si="36"/>
        <v>2</v>
      </c>
      <c r="M138" s="9" t="s">
        <v>308</v>
      </c>
      <c r="N138" s="21" t="str">
        <f t="shared" si="37"/>
        <v>İŞVEREN / TESLİM TARİHİNDEN SONRAKİ ÜÇ AY İÇİNDE</v>
      </c>
      <c r="O138" s="4">
        <f t="shared" si="38"/>
        <v>2</v>
      </c>
      <c r="P138" s="4">
        <f t="shared" si="39"/>
        <v>4</v>
      </c>
      <c r="Q138" s="12">
        <f t="shared" si="40"/>
        <v>8</v>
      </c>
      <c r="R138" s="13">
        <f t="shared" si="41"/>
        <v>0.5</v>
      </c>
    </row>
    <row r="139" spans="1:18" ht="51" x14ac:dyDescent="0.25">
      <c r="A139" s="3"/>
      <c r="B139" s="30"/>
      <c r="C139" s="9" t="s">
        <v>273</v>
      </c>
      <c r="D139" s="9" t="s">
        <v>303</v>
      </c>
      <c r="E139" s="9" t="s">
        <v>186</v>
      </c>
      <c r="F139" s="9" t="s">
        <v>309</v>
      </c>
      <c r="G139" s="9"/>
      <c r="H139" s="9" t="s">
        <v>84</v>
      </c>
      <c r="I139" s="4">
        <v>4</v>
      </c>
      <c r="J139" s="4">
        <v>4</v>
      </c>
      <c r="K139" s="12">
        <f t="shared" si="35"/>
        <v>16</v>
      </c>
      <c r="L139" s="4">
        <f t="shared" si="36"/>
        <v>2</v>
      </c>
      <c r="M139" s="9" t="s">
        <v>206</v>
      </c>
      <c r="N139" s="21" t="str">
        <f t="shared" si="37"/>
        <v>İŞVEREN / TESLİM TARİHİNDEN SONRAKİ ÜÇ AY İÇİNDE</v>
      </c>
      <c r="O139" s="4">
        <f t="shared" si="38"/>
        <v>2</v>
      </c>
      <c r="P139" s="4">
        <f t="shared" si="39"/>
        <v>4</v>
      </c>
      <c r="Q139" s="12">
        <f t="shared" si="40"/>
        <v>8</v>
      </c>
      <c r="R139" s="13">
        <f t="shared" si="41"/>
        <v>0.5</v>
      </c>
    </row>
    <row r="140" spans="1:18" ht="38.25" x14ac:dyDescent="0.25">
      <c r="A140" s="3"/>
      <c r="B140" s="30"/>
      <c r="C140" s="9" t="s">
        <v>273</v>
      </c>
      <c r="D140" s="9" t="s">
        <v>303</v>
      </c>
      <c r="E140" s="9" t="s">
        <v>188</v>
      </c>
      <c r="F140" s="9" t="s">
        <v>310</v>
      </c>
      <c r="G140" s="9"/>
      <c r="H140" s="9" t="s">
        <v>84</v>
      </c>
      <c r="I140" s="4">
        <v>4</v>
      </c>
      <c r="J140" s="4">
        <v>4</v>
      </c>
      <c r="K140" s="12">
        <f t="shared" si="35"/>
        <v>16</v>
      </c>
      <c r="L140" s="4">
        <f t="shared" si="36"/>
        <v>2</v>
      </c>
      <c r="M140" s="9" t="s">
        <v>208</v>
      </c>
      <c r="N140" s="21" t="str">
        <f t="shared" si="37"/>
        <v>İŞVEREN / TESLİM TARİHİNDEN SONRAKİ ÜÇ AY İÇİNDE</v>
      </c>
      <c r="O140" s="4">
        <f t="shared" si="38"/>
        <v>2</v>
      </c>
      <c r="P140" s="4">
        <f t="shared" si="39"/>
        <v>4</v>
      </c>
      <c r="Q140" s="12">
        <f t="shared" si="40"/>
        <v>8</v>
      </c>
      <c r="R140" s="13">
        <f t="shared" si="41"/>
        <v>0.5</v>
      </c>
    </row>
    <row r="141" spans="1:18" ht="38.25" x14ac:dyDescent="0.25">
      <c r="A141" s="3"/>
      <c r="B141" s="30"/>
      <c r="C141" s="9" t="s">
        <v>273</v>
      </c>
      <c r="D141" s="9" t="s">
        <v>303</v>
      </c>
      <c r="E141" s="9" t="s">
        <v>190</v>
      </c>
      <c r="F141" s="9" t="s">
        <v>311</v>
      </c>
      <c r="G141" s="9"/>
      <c r="H141" s="9" t="s">
        <v>84</v>
      </c>
      <c r="I141" s="4">
        <v>4</v>
      </c>
      <c r="J141" s="4">
        <v>4</v>
      </c>
      <c r="K141" s="12">
        <f t="shared" si="35"/>
        <v>16</v>
      </c>
      <c r="L141" s="4">
        <f t="shared" si="36"/>
        <v>2</v>
      </c>
      <c r="M141" s="9" t="s">
        <v>210</v>
      </c>
      <c r="N141" s="21" t="str">
        <f t="shared" si="37"/>
        <v>İŞVEREN / TESLİM TARİHİNDEN SONRAKİ ÜÇ AY İÇİNDE</v>
      </c>
      <c r="O141" s="4">
        <f t="shared" si="38"/>
        <v>2</v>
      </c>
      <c r="P141" s="4">
        <f t="shared" si="39"/>
        <v>4</v>
      </c>
      <c r="Q141" s="12">
        <f t="shared" si="40"/>
        <v>8</v>
      </c>
      <c r="R141" s="13">
        <f t="shared" si="41"/>
        <v>0.5</v>
      </c>
    </row>
    <row r="142" spans="1:18" ht="51" x14ac:dyDescent="0.25">
      <c r="A142" s="3"/>
      <c r="B142" s="30"/>
      <c r="C142" s="9" t="s">
        <v>273</v>
      </c>
      <c r="D142" s="9" t="s">
        <v>303</v>
      </c>
      <c r="E142" s="9" t="s">
        <v>192</v>
      </c>
      <c r="F142" s="9" t="s">
        <v>312</v>
      </c>
      <c r="G142" s="9"/>
      <c r="H142" s="9" t="s">
        <v>84</v>
      </c>
      <c r="I142" s="4">
        <v>4</v>
      </c>
      <c r="J142" s="4">
        <v>4</v>
      </c>
      <c r="K142" s="12">
        <f t="shared" si="35"/>
        <v>16</v>
      </c>
      <c r="L142" s="4">
        <f t="shared" si="36"/>
        <v>2</v>
      </c>
      <c r="M142" s="9" t="s">
        <v>212</v>
      </c>
      <c r="N142" s="21" t="str">
        <f t="shared" si="37"/>
        <v>İŞVEREN / TESLİM TARİHİNDEN SONRAKİ ÜÇ AY İÇİNDE</v>
      </c>
      <c r="O142" s="4">
        <f t="shared" si="38"/>
        <v>2</v>
      </c>
      <c r="P142" s="4">
        <f t="shared" si="39"/>
        <v>4</v>
      </c>
      <c r="Q142" s="12">
        <f t="shared" si="40"/>
        <v>8</v>
      </c>
      <c r="R142" s="13">
        <f t="shared" si="41"/>
        <v>0.5</v>
      </c>
    </row>
    <row r="143" spans="1:18" ht="76.5" x14ac:dyDescent="0.25">
      <c r="A143" s="3"/>
      <c r="B143" s="30"/>
      <c r="C143" s="9" t="s">
        <v>273</v>
      </c>
      <c r="D143" s="9" t="s">
        <v>303</v>
      </c>
      <c r="E143" s="9" t="s">
        <v>193</v>
      </c>
      <c r="F143" s="9" t="s">
        <v>313</v>
      </c>
      <c r="G143" s="9"/>
      <c r="H143" s="9" t="s">
        <v>84</v>
      </c>
      <c r="I143" s="4">
        <v>4</v>
      </c>
      <c r="J143" s="4">
        <v>4</v>
      </c>
      <c r="K143" s="12">
        <f t="shared" si="35"/>
        <v>16</v>
      </c>
      <c r="L143" s="4">
        <f t="shared" si="36"/>
        <v>2</v>
      </c>
      <c r="M143" s="9" t="s">
        <v>213</v>
      </c>
      <c r="N143" s="21" t="str">
        <f t="shared" si="37"/>
        <v>İŞVEREN / TESLİM TARİHİNDEN SONRAKİ ÜÇ AY İÇİNDE</v>
      </c>
      <c r="O143" s="4">
        <f t="shared" si="38"/>
        <v>2</v>
      </c>
      <c r="P143" s="4">
        <f t="shared" si="39"/>
        <v>4</v>
      </c>
      <c r="Q143" s="12">
        <f t="shared" si="40"/>
        <v>8</v>
      </c>
      <c r="R143" s="13">
        <f t="shared" si="41"/>
        <v>0.5</v>
      </c>
    </row>
    <row r="144" spans="1:18" ht="51" x14ac:dyDescent="0.25">
      <c r="A144" s="3"/>
      <c r="B144" s="30"/>
      <c r="C144" s="9" t="s">
        <v>273</v>
      </c>
      <c r="D144" s="9" t="s">
        <v>303</v>
      </c>
      <c r="E144" s="9" t="s">
        <v>195</v>
      </c>
      <c r="F144" s="9" t="s">
        <v>314</v>
      </c>
      <c r="G144" s="9"/>
      <c r="H144" s="9" t="s">
        <v>84</v>
      </c>
      <c r="I144" s="4">
        <v>4</v>
      </c>
      <c r="J144" s="4">
        <v>4</v>
      </c>
      <c r="K144" s="12">
        <f t="shared" si="35"/>
        <v>16</v>
      </c>
      <c r="L144" s="4">
        <f t="shared" si="36"/>
        <v>2</v>
      </c>
      <c r="M144" s="9" t="s">
        <v>215</v>
      </c>
      <c r="N144" s="21" t="str">
        <f t="shared" si="37"/>
        <v>İŞVEREN / TESLİM TARİHİNDEN SONRAKİ ÜÇ AY İÇİNDE</v>
      </c>
      <c r="O144" s="4">
        <f t="shared" si="38"/>
        <v>2</v>
      </c>
      <c r="P144" s="4">
        <f t="shared" si="39"/>
        <v>4</v>
      </c>
      <c r="Q144" s="12">
        <f t="shared" si="40"/>
        <v>8</v>
      </c>
      <c r="R144" s="13">
        <f t="shared" si="41"/>
        <v>0.5</v>
      </c>
    </row>
    <row r="145" spans="1:18" ht="38.25" x14ac:dyDescent="0.25">
      <c r="A145" s="3"/>
      <c r="B145" s="30"/>
      <c r="C145" s="9" t="s">
        <v>273</v>
      </c>
      <c r="D145" s="9" t="s">
        <v>303</v>
      </c>
      <c r="E145" s="9" t="s">
        <v>202</v>
      </c>
      <c r="F145" s="9" t="s">
        <v>230</v>
      </c>
      <c r="G145" s="9"/>
      <c r="H145" s="9" t="s">
        <v>84</v>
      </c>
      <c r="I145" s="4">
        <v>4</v>
      </c>
      <c r="J145" s="4">
        <v>4</v>
      </c>
      <c r="K145" s="12">
        <f t="shared" si="35"/>
        <v>16</v>
      </c>
      <c r="L145" s="4">
        <f t="shared" si="36"/>
        <v>2</v>
      </c>
      <c r="M145" s="9" t="s">
        <v>222</v>
      </c>
      <c r="N145" s="21" t="str">
        <f t="shared" si="37"/>
        <v>İŞVEREN / TESLİM TARİHİNDEN SONRAKİ ÜÇ AY İÇİNDE</v>
      </c>
      <c r="O145" s="4">
        <f t="shared" si="38"/>
        <v>2</v>
      </c>
      <c r="P145" s="4">
        <f t="shared" si="39"/>
        <v>4</v>
      </c>
      <c r="Q145" s="12">
        <f t="shared" si="40"/>
        <v>8</v>
      </c>
      <c r="R145" s="13">
        <f t="shared" si="41"/>
        <v>0.5</v>
      </c>
    </row>
    <row r="146" spans="1:18" ht="38.25" x14ac:dyDescent="0.25">
      <c r="A146" s="3"/>
      <c r="B146" s="30"/>
      <c r="C146" s="9" t="s">
        <v>273</v>
      </c>
      <c r="D146" s="9" t="s">
        <v>303</v>
      </c>
      <c r="E146" s="9" t="s">
        <v>196</v>
      </c>
      <c r="F146" s="9" t="s">
        <v>522</v>
      </c>
      <c r="G146" s="9"/>
      <c r="H146" s="9" t="s">
        <v>84</v>
      </c>
      <c r="I146" s="4">
        <v>3</v>
      </c>
      <c r="J146" s="4">
        <v>5</v>
      </c>
      <c r="K146" s="12">
        <f t="shared" si="21"/>
        <v>15</v>
      </c>
      <c r="L146" s="4">
        <f t="shared" si="22"/>
        <v>2</v>
      </c>
      <c r="M146" s="9" t="s">
        <v>216</v>
      </c>
      <c r="N146" s="21" t="str">
        <f t="shared" si="23"/>
        <v>İŞVEREN / TESLİM TARİHİNDEN SONRAKİ ÜÇ AY İÇİNDE</v>
      </c>
      <c r="O146" s="4">
        <f t="shared" si="24"/>
        <v>2</v>
      </c>
      <c r="P146" s="4">
        <f t="shared" si="25"/>
        <v>5</v>
      </c>
      <c r="Q146" s="12">
        <f t="shared" si="26"/>
        <v>10</v>
      </c>
      <c r="R146" s="13">
        <f t="shared" si="27"/>
        <v>0.33333333333333331</v>
      </c>
    </row>
    <row r="147" spans="1:18" ht="38.25" x14ac:dyDescent="0.25">
      <c r="A147" s="3"/>
      <c r="B147" s="30"/>
      <c r="C147" s="9" t="s">
        <v>273</v>
      </c>
      <c r="D147" s="9" t="s">
        <v>303</v>
      </c>
      <c r="E147" s="9" t="s">
        <v>197</v>
      </c>
      <c r="F147" s="9" t="s">
        <v>523</v>
      </c>
      <c r="G147" s="9"/>
      <c r="H147" s="9" t="s">
        <v>84</v>
      </c>
      <c r="I147" s="4">
        <v>3</v>
      </c>
      <c r="J147" s="4">
        <v>5</v>
      </c>
      <c r="K147" s="12">
        <f t="shared" si="21"/>
        <v>15</v>
      </c>
      <c r="L147" s="4">
        <f t="shared" si="22"/>
        <v>2</v>
      </c>
      <c r="M147" s="9" t="s">
        <v>217</v>
      </c>
      <c r="N147" s="21" t="str">
        <f t="shared" si="23"/>
        <v>İŞVEREN / TESLİM TARİHİNDEN SONRAKİ ÜÇ AY İÇİNDE</v>
      </c>
      <c r="O147" s="4">
        <f t="shared" si="24"/>
        <v>2</v>
      </c>
      <c r="P147" s="4">
        <f t="shared" si="25"/>
        <v>5</v>
      </c>
      <c r="Q147" s="12">
        <f t="shared" si="26"/>
        <v>10</v>
      </c>
      <c r="R147" s="13">
        <f t="shared" si="27"/>
        <v>0.33333333333333331</v>
      </c>
    </row>
    <row r="148" spans="1:18" ht="38.25" x14ac:dyDescent="0.25">
      <c r="A148" s="3"/>
      <c r="B148" s="30"/>
      <c r="C148" s="9" t="s">
        <v>273</v>
      </c>
      <c r="D148" s="9" t="s">
        <v>303</v>
      </c>
      <c r="E148" s="9" t="s">
        <v>198</v>
      </c>
      <c r="F148" s="9" t="s">
        <v>524</v>
      </c>
      <c r="G148" s="9"/>
      <c r="H148" s="9" t="s">
        <v>84</v>
      </c>
      <c r="I148" s="4">
        <v>3</v>
      </c>
      <c r="J148" s="4">
        <v>5</v>
      </c>
      <c r="K148" s="12">
        <f t="shared" si="21"/>
        <v>15</v>
      </c>
      <c r="L148" s="4">
        <f t="shared" si="22"/>
        <v>2</v>
      </c>
      <c r="M148" s="9" t="s">
        <v>218</v>
      </c>
      <c r="N148" s="21" t="str">
        <f t="shared" si="23"/>
        <v>İŞVEREN / TESLİM TARİHİNDEN SONRAKİ ÜÇ AY İÇİNDE</v>
      </c>
      <c r="O148" s="4">
        <f t="shared" si="24"/>
        <v>2</v>
      </c>
      <c r="P148" s="4">
        <f t="shared" si="25"/>
        <v>5</v>
      </c>
      <c r="Q148" s="12">
        <f t="shared" si="26"/>
        <v>10</v>
      </c>
      <c r="R148" s="13">
        <f t="shared" si="27"/>
        <v>0.33333333333333331</v>
      </c>
    </row>
    <row r="149" spans="1:18" ht="51" x14ac:dyDescent="0.25">
      <c r="A149" s="3"/>
      <c r="B149" s="30"/>
      <c r="C149" s="9" t="s">
        <v>273</v>
      </c>
      <c r="D149" s="9" t="s">
        <v>303</v>
      </c>
      <c r="E149" s="9" t="s">
        <v>199</v>
      </c>
      <c r="F149" s="9" t="s">
        <v>525</v>
      </c>
      <c r="G149" s="9"/>
      <c r="H149" s="9" t="s">
        <v>84</v>
      </c>
      <c r="I149" s="4">
        <v>3</v>
      </c>
      <c r="J149" s="4">
        <v>5</v>
      </c>
      <c r="K149" s="12">
        <f t="shared" si="21"/>
        <v>15</v>
      </c>
      <c r="L149" s="4">
        <f t="shared" si="22"/>
        <v>2</v>
      </c>
      <c r="M149" s="9" t="s">
        <v>219</v>
      </c>
      <c r="N149" s="21" t="str">
        <f t="shared" si="23"/>
        <v>İŞVEREN / TESLİM TARİHİNDEN SONRAKİ ÜÇ AY İÇİNDE</v>
      </c>
      <c r="O149" s="4">
        <f t="shared" si="24"/>
        <v>2</v>
      </c>
      <c r="P149" s="4">
        <f t="shared" si="25"/>
        <v>5</v>
      </c>
      <c r="Q149" s="12">
        <f t="shared" si="26"/>
        <v>10</v>
      </c>
      <c r="R149" s="13">
        <f t="shared" si="27"/>
        <v>0.33333333333333331</v>
      </c>
    </row>
    <row r="150" spans="1:18" ht="51" x14ac:dyDescent="0.25">
      <c r="A150" s="3"/>
      <c r="B150" s="30"/>
      <c r="C150" s="9" t="s">
        <v>273</v>
      </c>
      <c r="D150" s="9" t="s">
        <v>303</v>
      </c>
      <c r="E150" s="9" t="s">
        <v>956</v>
      </c>
      <c r="F150" s="9" t="s">
        <v>957</v>
      </c>
      <c r="G150" s="9"/>
      <c r="H150" s="9" t="s">
        <v>84</v>
      </c>
      <c r="I150" s="4">
        <v>3</v>
      </c>
      <c r="J150" s="4">
        <v>5</v>
      </c>
      <c r="K150" s="12">
        <f t="shared" si="21"/>
        <v>15</v>
      </c>
      <c r="L150" s="4">
        <f t="shared" si="22"/>
        <v>2</v>
      </c>
      <c r="M150" s="9" t="s">
        <v>958</v>
      </c>
      <c r="N150" s="21" t="str">
        <f t="shared" si="23"/>
        <v>İŞVEREN / TESLİM TARİHİNDEN SONRAKİ ÜÇ AY İÇİNDE</v>
      </c>
      <c r="O150" s="4">
        <f t="shared" si="24"/>
        <v>2</v>
      </c>
      <c r="P150" s="4">
        <f t="shared" si="25"/>
        <v>5</v>
      </c>
      <c r="Q150" s="12">
        <f t="shared" si="26"/>
        <v>10</v>
      </c>
      <c r="R150" s="13">
        <f t="shared" si="27"/>
        <v>0.33333333333333331</v>
      </c>
    </row>
    <row r="151" spans="1:18" ht="38.25" x14ac:dyDescent="0.25">
      <c r="A151" s="3"/>
      <c r="B151" s="30"/>
      <c r="C151" s="9" t="s">
        <v>273</v>
      </c>
      <c r="D151" s="9" t="s">
        <v>303</v>
      </c>
      <c r="E151" s="9" t="s">
        <v>959</v>
      </c>
      <c r="F151" s="9" t="s">
        <v>960</v>
      </c>
      <c r="G151" s="9"/>
      <c r="H151" s="9" t="s">
        <v>84</v>
      </c>
      <c r="I151" s="4">
        <v>3</v>
      </c>
      <c r="J151" s="4">
        <v>5</v>
      </c>
      <c r="K151" s="12">
        <f t="shared" si="21"/>
        <v>15</v>
      </c>
      <c r="L151" s="4">
        <f t="shared" si="22"/>
        <v>2</v>
      </c>
      <c r="M151" s="9" t="s">
        <v>961</v>
      </c>
      <c r="N151" s="21" t="str">
        <f t="shared" si="23"/>
        <v>İŞVEREN / TESLİM TARİHİNDEN SONRAKİ ÜÇ AY İÇİNDE</v>
      </c>
      <c r="O151" s="4">
        <f t="shared" si="24"/>
        <v>2</v>
      </c>
      <c r="P151" s="4">
        <f t="shared" si="25"/>
        <v>5</v>
      </c>
      <c r="Q151" s="12">
        <f t="shared" si="26"/>
        <v>10</v>
      </c>
      <c r="R151" s="13">
        <f t="shared" si="27"/>
        <v>0.33333333333333331</v>
      </c>
    </row>
    <row r="152" spans="1:18" ht="51" x14ac:dyDescent="0.25">
      <c r="A152" s="3"/>
      <c r="B152" s="30"/>
      <c r="C152" s="9" t="s">
        <v>273</v>
      </c>
      <c r="D152" s="9" t="s">
        <v>303</v>
      </c>
      <c r="E152" s="9" t="s">
        <v>962</v>
      </c>
      <c r="F152" s="9" t="s">
        <v>963</v>
      </c>
      <c r="G152" s="9"/>
      <c r="H152" s="9" t="s">
        <v>84</v>
      </c>
      <c r="I152" s="4">
        <v>3</v>
      </c>
      <c r="J152" s="4">
        <v>5</v>
      </c>
      <c r="K152" s="12">
        <f t="shared" si="21"/>
        <v>15</v>
      </c>
      <c r="L152" s="4">
        <f t="shared" si="22"/>
        <v>2</v>
      </c>
      <c r="M152" s="9" t="s">
        <v>964</v>
      </c>
      <c r="N152" s="21" t="str">
        <f t="shared" si="23"/>
        <v>İŞVEREN / TESLİM TARİHİNDEN SONRAKİ ÜÇ AY İÇİNDE</v>
      </c>
      <c r="O152" s="4">
        <f t="shared" si="24"/>
        <v>2</v>
      </c>
      <c r="P152" s="4">
        <f t="shared" si="25"/>
        <v>5</v>
      </c>
      <c r="Q152" s="12">
        <f t="shared" si="26"/>
        <v>10</v>
      </c>
      <c r="R152" s="13">
        <f t="shared" si="27"/>
        <v>0.33333333333333331</v>
      </c>
    </row>
    <row r="153" spans="1:18" ht="51" x14ac:dyDescent="0.25">
      <c r="A153" s="3"/>
      <c r="B153" s="30"/>
      <c r="C153" s="9" t="s">
        <v>273</v>
      </c>
      <c r="D153" s="9" t="s">
        <v>303</v>
      </c>
      <c r="E153" s="9" t="s">
        <v>965</v>
      </c>
      <c r="F153" s="9" t="s">
        <v>966</v>
      </c>
      <c r="G153" s="9"/>
      <c r="H153" s="9" t="s">
        <v>84</v>
      </c>
      <c r="I153" s="4">
        <v>3</v>
      </c>
      <c r="J153" s="4">
        <v>5</v>
      </c>
      <c r="K153" s="12">
        <f t="shared" si="21"/>
        <v>15</v>
      </c>
      <c r="L153" s="4">
        <f t="shared" si="22"/>
        <v>2</v>
      </c>
      <c r="M153" s="9" t="s">
        <v>970</v>
      </c>
      <c r="N153" s="21" t="str">
        <f t="shared" si="23"/>
        <v>İŞVEREN / TESLİM TARİHİNDEN SONRAKİ ÜÇ AY İÇİNDE</v>
      </c>
      <c r="O153" s="4">
        <f t="shared" si="24"/>
        <v>2</v>
      </c>
      <c r="P153" s="4">
        <f t="shared" si="25"/>
        <v>5</v>
      </c>
      <c r="Q153" s="12">
        <f t="shared" si="26"/>
        <v>10</v>
      </c>
      <c r="R153" s="13">
        <f t="shared" si="27"/>
        <v>0.33333333333333331</v>
      </c>
    </row>
    <row r="154" spans="1:18" ht="51" x14ac:dyDescent="0.25">
      <c r="A154" s="3"/>
      <c r="B154" s="30"/>
      <c r="C154" s="9" t="s">
        <v>273</v>
      </c>
      <c r="D154" s="9" t="s">
        <v>303</v>
      </c>
      <c r="E154" s="9" t="s">
        <v>965</v>
      </c>
      <c r="F154" s="9" t="s">
        <v>967</v>
      </c>
      <c r="G154" s="9"/>
      <c r="H154" s="9" t="s">
        <v>84</v>
      </c>
      <c r="I154" s="4">
        <v>3</v>
      </c>
      <c r="J154" s="4">
        <v>5</v>
      </c>
      <c r="K154" s="12">
        <f t="shared" si="21"/>
        <v>15</v>
      </c>
      <c r="L154" s="4">
        <f t="shared" si="22"/>
        <v>2</v>
      </c>
      <c r="M154" s="9" t="s">
        <v>971</v>
      </c>
      <c r="N154" s="21" t="str">
        <f t="shared" si="23"/>
        <v>İŞVEREN / TESLİM TARİHİNDEN SONRAKİ ÜÇ AY İÇİNDE</v>
      </c>
      <c r="O154" s="4">
        <f t="shared" si="24"/>
        <v>2</v>
      </c>
      <c r="P154" s="4">
        <f t="shared" si="25"/>
        <v>5</v>
      </c>
      <c r="Q154" s="12">
        <f t="shared" si="26"/>
        <v>10</v>
      </c>
      <c r="R154" s="13">
        <f t="shared" si="27"/>
        <v>0.33333333333333331</v>
      </c>
    </row>
    <row r="155" spans="1:18" ht="51" x14ac:dyDescent="0.25">
      <c r="A155" s="3"/>
      <c r="B155" s="30"/>
      <c r="C155" s="9" t="s">
        <v>273</v>
      </c>
      <c r="D155" s="9" t="s">
        <v>303</v>
      </c>
      <c r="E155" s="9" t="s">
        <v>965</v>
      </c>
      <c r="F155" s="9" t="s">
        <v>968</v>
      </c>
      <c r="G155" s="9"/>
      <c r="H155" s="9" t="s">
        <v>84</v>
      </c>
      <c r="I155" s="4">
        <v>3</v>
      </c>
      <c r="J155" s="4">
        <v>5</v>
      </c>
      <c r="K155" s="12">
        <f t="shared" si="21"/>
        <v>15</v>
      </c>
      <c r="L155" s="4">
        <f t="shared" si="22"/>
        <v>2</v>
      </c>
      <c r="M155" s="9" t="s">
        <v>972</v>
      </c>
      <c r="N155" s="21" t="str">
        <f t="shared" si="23"/>
        <v>İŞVEREN / TESLİM TARİHİNDEN SONRAKİ ÜÇ AY İÇİNDE</v>
      </c>
      <c r="O155" s="4">
        <f t="shared" si="24"/>
        <v>2</v>
      </c>
      <c r="P155" s="4">
        <f t="shared" si="25"/>
        <v>5</v>
      </c>
      <c r="Q155" s="12">
        <f t="shared" si="26"/>
        <v>10</v>
      </c>
      <c r="R155" s="13">
        <f t="shared" si="27"/>
        <v>0.33333333333333331</v>
      </c>
    </row>
    <row r="156" spans="1:18" ht="38.25" x14ac:dyDescent="0.25">
      <c r="A156" s="3"/>
      <c r="B156" s="30"/>
      <c r="C156" s="9" t="s">
        <v>273</v>
      </c>
      <c r="D156" s="9" t="s">
        <v>303</v>
      </c>
      <c r="E156" s="9" t="s">
        <v>965</v>
      </c>
      <c r="F156" s="9" t="s">
        <v>969</v>
      </c>
      <c r="G156" s="9"/>
      <c r="H156" s="9" t="s">
        <v>84</v>
      </c>
      <c r="I156" s="4">
        <v>3</v>
      </c>
      <c r="J156" s="4">
        <v>5</v>
      </c>
      <c r="K156" s="12">
        <f t="shared" si="21"/>
        <v>15</v>
      </c>
      <c r="L156" s="4">
        <f t="shared" si="22"/>
        <v>2</v>
      </c>
      <c r="M156" s="9" t="s">
        <v>400</v>
      </c>
      <c r="N156" s="21" t="str">
        <f t="shared" si="23"/>
        <v>İŞVEREN / TESLİM TARİHİNDEN SONRAKİ ÜÇ AY İÇİNDE</v>
      </c>
      <c r="O156" s="4">
        <f t="shared" si="24"/>
        <v>2</v>
      </c>
      <c r="P156" s="4">
        <f t="shared" si="25"/>
        <v>5</v>
      </c>
      <c r="Q156" s="12">
        <f t="shared" si="26"/>
        <v>10</v>
      </c>
      <c r="R156" s="13">
        <f t="shared" si="27"/>
        <v>0.33333333333333331</v>
      </c>
    </row>
    <row r="157" spans="1:18" ht="114.75" x14ac:dyDescent="0.25">
      <c r="A157" s="3"/>
      <c r="B157" s="30"/>
      <c r="C157" s="9" t="s">
        <v>273</v>
      </c>
      <c r="D157" s="9" t="s">
        <v>303</v>
      </c>
      <c r="E157" s="9" t="s">
        <v>973</v>
      </c>
      <c r="F157" s="9" t="s">
        <v>664</v>
      </c>
      <c r="G157" s="9"/>
      <c r="H157" s="9" t="s">
        <v>84</v>
      </c>
      <c r="I157" s="4">
        <v>3</v>
      </c>
      <c r="J157" s="4">
        <v>4</v>
      </c>
      <c r="K157" s="12">
        <f t="shared" si="21"/>
        <v>12</v>
      </c>
      <c r="L157" s="4">
        <f t="shared" si="22"/>
        <v>3</v>
      </c>
      <c r="M157" s="9" t="s">
        <v>950</v>
      </c>
      <c r="N157" s="21" t="str">
        <f t="shared" si="23"/>
        <v>İŞVEREN / SÜREKLİ DENETİM</v>
      </c>
      <c r="O157" s="4">
        <f t="shared" si="24"/>
        <v>2</v>
      </c>
      <c r="P157" s="4">
        <f t="shared" si="25"/>
        <v>4</v>
      </c>
      <c r="Q157" s="12">
        <f t="shared" si="26"/>
        <v>8</v>
      </c>
      <c r="R157" s="13">
        <f t="shared" si="27"/>
        <v>0.33333333333333331</v>
      </c>
    </row>
    <row r="158" spans="1:18" ht="38.25" x14ac:dyDescent="0.25">
      <c r="A158" s="3"/>
      <c r="B158" s="30"/>
      <c r="C158" s="9" t="s">
        <v>273</v>
      </c>
      <c r="D158" s="9" t="s">
        <v>303</v>
      </c>
      <c r="E158" s="9" t="s">
        <v>194</v>
      </c>
      <c r="F158" s="9" t="s">
        <v>310</v>
      </c>
      <c r="G158" s="9"/>
      <c r="H158" s="9" t="s">
        <v>84</v>
      </c>
      <c r="I158" s="4">
        <v>3</v>
      </c>
      <c r="J158" s="4">
        <v>4</v>
      </c>
      <c r="K158" s="12">
        <f t="shared" ref="K158:K180" si="42">I158*J158</f>
        <v>12</v>
      </c>
      <c r="L158" s="4">
        <f t="shared" ref="L158:L180" si="43">IF(K158=0,0,IF(K158&lt;4,5,IF(K158&lt;10,4,IF(K158&lt;13,3,IF(K158&lt;17,2,1)))))</f>
        <v>3</v>
      </c>
      <c r="M158" s="9" t="s">
        <v>214</v>
      </c>
      <c r="N158" s="21" t="str">
        <f t="shared" ref="N158:N180" si="44">IF(L158=1,"İŞVEREN / TESLİM TARİHİNDEN SONRAKİ BİR AY İÇİNDE",IF(L158=2,"İŞVEREN / TESLİM TARİHİNDEN SONRAKİ ÜÇ AY İÇİNDE","İŞVEREN / SÜREKLİ DENETİM"))</f>
        <v>İŞVEREN / SÜREKLİ DENETİM</v>
      </c>
      <c r="O158" s="4">
        <f t="shared" ref="O158:O180" si="45">IF(I158&lt;4,I158-1,I158-2)</f>
        <v>2</v>
      </c>
      <c r="P158" s="4">
        <f t="shared" ref="P158:P180" si="46">J158</f>
        <v>4</v>
      </c>
      <c r="Q158" s="12">
        <f t="shared" ref="Q158:Q180" si="47">O158*P158</f>
        <v>8</v>
      </c>
      <c r="R158" s="13">
        <f t="shared" ref="R158:R180" si="48">IF(Q158=0,0,(K158-Q158)/K158)</f>
        <v>0.33333333333333331</v>
      </c>
    </row>
    <row r="159" spans="1:18" ht="63.75" x14ac:dyDescent="0.25">
      <c r="A159" s="3"/>
      <c r="B159" s="30"/>
      <c r="C159" s="9" t="s">
        <v>273</v>
      </c>
      <c r="D159" s="9" t="s">
        <v>303</v>
      </c>
      <c r="E159" s="9" t="s">
        <v>200</v>
      </c>
      <c r="F159" s="9" t="s">
        <v>535</v>
      </c>
      <c r="G159" s="9"/>
      <c r="H159" s="9" t="s">
        <v>84</v>
      </c>
      <c r="I159" s="4">
        <v>3</v>
      </c>
      <c r="J159" s="4">
        <v>4</v>
      </c>
      <c r="K159" s="12">
        <f t="shared" si="42"/>
        <v>12</v>
      </c>
      <c r="L159" s="4">
        <f t="shared" si="43"/>
        <v>3</v>
      </c>
      <c r="M159" s="9" t="s">
        <v>220</v>
      </c>
      <c r="N159" s="21" t="str">
        <f t="shared" si="44"/>
        <v>İŞVEREN / SÜREKLİ DENETİM</v>
      </c>
      <c r="O159" s="4">
        <f t="shared" si="45"/>
        <v>2</v>
      </c>
      <c r="P159" s="4">
        <f t="shared" si="46"/>
        <v>4</v>
      </c>
      <c r="Q159" s="12">
        <f t="shared" si="47"/>
        <v>8</v>
      </c>
      <c r="R159" s="13">
        <f t="shared" si="48"/>
        <v>0.33333333333333331</v>
      </c>
    </row>
    <row r="160" spans="1:18" ht="25.5" x14ac:dyDescent="0.25">
      <c r="A160" s="3"/>
      <c r="B160" s="30"/>
      <c r="C160" s="9" t="s">
        <v>273</v>
      </c>
      <c r="D160" s="9" t="s">
        <v>303</v>
      </c>
      <c r="E160" s="9" t="s">
        <v>187</v>
      </c>
      <c r="F160" s="9" t="s">
        <v>738</v>
      </c>
      <c r="G160" s="9"/>
      <c r="H160" s="9" t="s">
        <v>84</v>
      </c>
      <c r="I160" s="4">
        <v>2</v>
      </c>
      <c r="J160" s="4">
        <v>5</v>
      </c>
      <c r="K160" s="12">
        <f>I160*J160</f>
        <v>10</v>
      </c>
      <c r="L160" s="4">
        <f>IF(K160=0,0,IF(K160&lt;4,5,IF(K160&lt;10,4,IF(K160&lt;13,3,IF(K160&lt;17,2,1)))))</f>
        <v>3</v>
      </c>
      <c r="M160" s="9" t="s">
        <v>207</v>
      </c>
      <c r="N160" s="21" t="str">
        <f>IF(L160=1,"İŞVEREN / TESLİM TARİHİNDEN SONRAKİ BİR AY İÇİNDE",IF(L160=2,"İŞVEREN / TESLİM TARİHİNDEN SONRAKİ ÜÇ AY İÇİNDE","İŞVEREN / SÜREKLİ DENETİM"))</f>
        <v>İŞVEREN / SÜREKLİ DENETİM</v>
      </c>
      <c r="O160" s="4">
        <f>IF(I160&lt;4,I160-1,I160-2)</f>
        <v>1</v>
      </c>
      <c r="P160" s="4">
        <f>J160</f>
        <v>5</v>
      </c>
      <c r="Q160" s="12">
        <f>O160*P160</f>
        <v>5</v>
      </c>
      <c r="R160" s="13">
        <f>IF(Q160=0,0,(K160-Q160)/K160)</f>
        <v>0.5</v>
      </c>
    </row>
    <row r="161" spans="1:18" ht="51" x14ac:dyDescent="0.25">
      <c r="A161" s="3"/>
      <c r="B161" s="30"/>
      <c r="C161" s="9" t="s">
        <v>273</v>
      </c>
      <c r="D161" s="9" t="s">
        <v>303</v>
      </c>
      <c r="E161" s="9" t="s">
        <v>189</v>
      </c>
      <c r="F161" s="9" t="s">
        <v>738</v>
      </c>
      <c r="G161" s="9"/>
      <c r="H161" s="9" t="s">
        <v>84</v>
      </c>
      <c r="I161" s="4">
        <v>2</v>
      </c>
      <c r="J161" s="4">
        <v>4</v>
      </c>
      <c r="K161" s="12">
        <f>I161*J161</f>
        <v>8</v>
      </c>
      <c r="L161" s="4">
        <f>IF(K161=0,0,IF(K161&lt;4,5,IF(K161&lt;10,4,IF(K161&lt;13,3,IF(K161&lt;17,2,1)))))</f>
        <v>4</v>
      </c>
      <c r="M161" s="9" t="s">
        <v>209</v>
      </c>
      <c r="N161" s="21" t="str">
        <f>IF(L161=1,"İŞVEREN / TESLİM TARİHİNDEN SONRAKİ BİR AY İÇİNDE",IF(L161=2,"İŞVEREN / TESLİM TARİHİNDEN SONRAKİ ÜÇ AY İÇİNDE","İŞVEREN / SÜREKLİ DENETİM"))</f>
        <v>İŞVEREN / SÜREKLİ DENETİM</v>
      </c>
      <c r="O161" s="4">
        <f>IF(I161&lt;4,I161-1,I161-2)</f>
        <v>1</v>
      </c>
      <c r="P161" s="4">
        <f>J161</f>
        <v>4</v>
      </c>
      <c r="Q161" s="12">
        <f>O161*P161</f>
        <v>4</v>
      </c>
      <c r="R161" s="13">
        <f>IF(Q161=0,0,(K161-Q161)/K161)</f>
        <v>0.5</v>
      </c>
    </row>
    <row r="162" spans="1:18" ht="38.25" x14ac:dyDescent="0.25">
      <c r="A162" s="3"/>
      <c r="B162" s="30"/>
      <c r="C162" s="9" t="s">
        <v>273</v>
      </c>
      <c r="D162" s="9" t="s">
        <v>303</v>
      </c>
      <c r="E162" s="9" t="s">
        <v>191</v>
      </c>
      <c r="F162" s="9" t="s">
        <v>874</v>
      </c>
      <c r="G162" s="9"/>
      <c r="H162" s="9" t="s">
        <v>84</v>
      </c>
      <c r="I162" s="4">
        <v>2</v>
      </c>
      <c r="J162" s="4">
        <v>4</v>
      </c>
      <c r="K162" s="12">
        <f>I162*J162</f>
        <v>8</v>
      </c>
      <c r="L162" s="4">
        <f>IF(K162=0,0,IF(K162&lt;4,5,IF(K162&lt;10,4,IF(K162&lt;13,3,IF(K162&lt;17,2,1)))))</f>
        <v>4</v>
      </c>
      <c r="M162" s="9" t="s">
        <v>211</v>
      </c>
      <c r="N162" s="21" t="str">
        <f>IF(L162=1,"İŞVEREN / TESLİM TARİHİNDEN SONRAKİ BİR AY İÇİNDE",IF(L162=2,"İŞVEREN / TESLİM TARİHİNDEN SONRAKİ ÜÇ AY İÇİNDE","İŞVEREN / SÜREKLİ DENETİM"))</f>
        <v>İŞVEREN / SÜREKLİ DENETİM</v>
      </c>
      <c r="O162" s="4">
        <f>IF(I162&lt;4,I162-1,I162-2)</f>
        <v>1</v>
      </c>
      <c r="P162" s="4">
        <f>J162</f>
        <v>4</v>
      </c>
      <c r="Q162" s="12">
        <f>O162*P162</f>
        <v>4</v>
      </c>
      <c r="R162" s="13">
        <f>IF(Q162=0,0,(K162-Q162)/K162)</f>
        <v>0.5</v>
      </c>
    </row>
    <row r="163" spans="1:18" ht="63.75" x14ac:dyDescent="0.25">
      <c r="A163" s="3"/>
      <c r="B163" s="30"/>
      <c r="C163" s="9" t="s">
        <v>273</v>
      </c>
      <c r="D163" s="9" t="s">
        <v>303</v>
      </c>
      <c r="E163" s="9" t="s">
        <v>201</v>
      </c>
      <c r="F163" s="9" t="s">
        <v>536</v>
      </c>
      <c r="G163" s="9"/>
      <c r="H163" s="9" t="s">
        <v>84</v>
      </c>
      <c r="I163" s="4">
        <v>3</v>
      </c>
      <c r="J163" s="4">
        <v>4</v>
      </c>
      <c r="K163" s="12">
        <f t="shared" si="42"/>
        <v>12</v>
      </c>
      <c r="L163" s="4">
        <f t="shared" si="43"/>
        <v>3</v>
      </c>
      <c r="M163" s="9" t="s">
        <v>221</v>
      </c>
      <c r="N163" s="21" t="str">
        <f t="shared" si="44"/>
        <v>İŞVEREN / SÜREKLİ DENETİM</v>
      </c>
      <c r="O163" s="4">
        <f t="shared" si="45"/>
        <v>2</v>
      </c>
      <c r="P163" s="4">
        <f t="shared" si="46"/>
        <v>4</v>
      </c>
      <c r="Q163" s="12">
        <f t="shared" si="47"/>
        <v>8</v>
      </c>
      <c r="R163" s="13">
        <f t="shared" si="48"/>
        <v>0.33333333333333331</v>
      </c>
    </row>
    <row r="164" spans="1:18" ht="25.5" x14ac:dyDescent="0.25">
      <c r="A164" s="3"/>
      <c r="B164" s="30"/>
      <c r="C164" s="9" t="s">
        <v>273</v>
      </c>
      <c r="D164" s="9" t="s">
        <v>537</v>
      </c>
      <c r="E164" s="9" t="s">
        <v>538</v>
      </c>
      <c r="F164" s="9" t="s">
        <v>539</v>
      </c>
      <c r="G164" s="9"/>
      <c r="H164" s="9" t="s">
        <v>84</v>
      </c>
      <c r="I164" s="4">
        <v>4</v>
      </c>
      <c r="J164" s="4">
        <v>3</v>
      </c>
      <c r="K164" s="12">
        <f t="shared" si="42"/>
        <v>12</v>
      </c>
      <c r="L164" s="4">
        <f t="shared" si="43"/>
        <v>3</v>
      </c>
      <c r="M164" s="9" t="s">
        <v>540</v>
      </c>
      <c r="N164" s="21" t="str">
        <f t="shared" si="44"/>
        <v>İŞVEREN / SÜREKLİ DENETİM</v>
      </c>
      <c r="O164" s="4">
        <f t="shared" si="45"/>
        <v>2</v>
      </c>
      <c r="P164" s="4">
        <f t="shared" si="46"/>
        <v>3</v>
      </c>
      <c r="Q164" s="12">
        <f t="shared" si="47"/>
        <v>6</v>
      </c>
      <c r="R164" s="13">
        <f t="shared" si="48"/>
        <v>0.5</v>
      </c>
    </row>
    <row r="165" spans="1:18" ht="63.75" x14ac:dyDescent="0.25">
      <c r="A165" s="3"/>
      <c r="B165" s="30"/>
      <c r="C165" s="9" t="s">
        <v>273</v>
      </c>
      <c r="D165" s="9" t="s">
        <v>537</v>
      </c>
      <c r="E165" s="9" t="s">
        <v>541</v>
      </c>
      <c r="F165" s="9" t="s">
        <v>542</v>
      </c>
      <c r="G165" s="9"/>
      <c r="H165" s="9" t="s">
        <v>84</v>
      </c>
      <c r="I165" s="4">
        <v>3</v>
      </c>
      <c r="J165" s="4">
        <v>4</v>
      </c>
      <c r="K165" s="12">
        <f t="shared" si="42"/>
        <v>12</v>
      </c>
      <c r="L165" s="4">
        <f t="shared" si="43"/>
        <v>3</v>
      </c>
      <c r="M165" s="9" t="s">
        <v>543</v>
      </c>
      <c r="N165" s="21" t="str">
        <f t="shared" si="44"/>
        <v>İŞVEREN / SÜREKLİ DENETİM</v>
      </c>
      <c r="O165" s="4">
        <f t="shared" si="45"/>
        <v>2</v>
      </c>
      <c r="P165" s="4">
        <f t="shared" si="46"/>
        <v>4</v>
      </c>
      <c r="Q165" s="12">
        <f t="shared" si="47"/>
        <v>8</v>
      </c>
      <c r="R165" s="13">
        <f t="shared" si="48"/>
        <v>0.33333333333333331</v>
      </c>
    </row>
    <row r="166" spans="1:18" ht="25.5" x14ac:dyDescent="0.25">
      <c r="A166" s="3"/>
      <c r="B166" s="30"/>
      <c r="C166" s="9" t="s">
        <v>273</v>
      </c>
      <c r="D166" s="9" t="s">
        <v>537</v>
      </c>
      <c r="E166" s="9" t="s">
        <v>875</v>
      </c>
      <c r="F166" s="9" t="s">
        <v>876</v>
      </c>
      <c r="G166" s="9"/>
      <c r="H166" s="9" t="s">
        <v>84</v>
      </c>
      <c r="I166" s="4">
        <v>4</v>
      </c>
      <c r="J166" s="4">
        <v>2</v>
      </c>
      <c r="K166" s="12">
        <f>I166*J166</f>
        <v>8</v>
      </c>
      <c r="L166" s="4">
        <f>IF(K166=0,0,IF(K166&lt;4,5,IF(K166&lt;10,4,IF(K166&lt;13,3,IF(K166&lt;17,2,1)))))</f>
        <v>4</v>
      </c>
      <c r="M166" s="9" t="s">
        <v>877</v>
      </c>
      <c r="N166" s="21" t="str">
        <f>IF(L166=1,"İŞVEREN / TESLİM TARİHİNDEN SONRAKİ BİR AY İÇİNDE",IF(L166=2,"İŞVEREN / TESLİM TARİHİNDEN SONRAKİ ÜÇ AY İÇİNDE","İŞVEREN / SÜREKLİ DENETİM"))</f>
        <v>İŞVEREN / SÜREKLİ DENETİM</v>
      </c>
      <c r="O166" s="4">
        <f>IF(I166&lt;4,I166-1,I166-2)</f>
        <v>2</v>
      </c>
      <c r="P166" s="4">
        <f>J166</f>
        <v>2</v>
      </c>
      <c r="Q166" s="12">
        <f>O166*P166</f>
        <v>4</v>
      </c>
      <c r="R166" s="13">
        <f>IF(Q166=0,0,(K166-Q166)/K166)</f>
        <v>0.5</v>
      </c>
    </row>
    <row r="167" spans="1:18" ht="25.5" x14ac:dyDescent="0.25">
      <c r="A167" s="3"/>
      <c r="B167" s="30"/>
      <c r="C167" s="9" t="s">
        <v>273</v>
      </c>
      <c r="D167" s="9" t="s">
        <v>544</v>
      </c>
      <c r="E167" s="9" t="s">
        <v>545</v>
      </c>
      <c r="F167" s="9" t="s">
        <v>546</v>
      </c>
      <c r="G167" s="9"/>
      <c r="H167" s="9" t="s">
        <v>84</v>
      </c>
      <c r="I167" s="4">
        <v>3</v>
      </c>
      <c r="J167" s="4">
        <v>4</v>
      </c>
      <c r="K167" s="12">
        <f t="shared" si="42"/>
        <v>12</v>
      </c>
      <c r="L167" s="4">
        <f t="shared" si="43"/>
        <v>3</v>
      </c>
      <c r="M167" s="9" t="s">
        <v>547</v>
      </c>
      <c r="N167" s="21" t="str">
        <f t="shared" si="44"/>
        <v>İŞVEREN / SÜREKLİ DENETİM</v>
      </c>
      <c r="O167" s="4">
        <f t="shared" si="45"/>
        <v>2</v>
      </c>
      <c r="P167" s="4">
        <f t="shared" si="46"/>
        <v>4</v>
      </c>
      <c r="Q167" s="12">
        <f t="shared" si="47"/>
        <v>8</v>
      </c>
      <c r="R167" s="13">
        <f t="shared" si="48"/>
        <v>0.33333333333333331</v>
      </c>
    </row>
    <row r="168" spans="1:18" ht="63.75" x14ac:dyDescent="0.25">
      <c r="A168" s="3"/>
      <c r="B168" s="30"/>
      <c r="C168" s="9" t="s">
        <v>273</v>
      </c>
      <c r="D168" s="9" t="s">
        <v>544</v>
      </c>
      <c r="E168" s="9" t="s">
        <v>548</v>
      </c>
      <c r="F168" s="9" t="s">
        <v>549</v>
      </c>
      <c r="G168" s="9"/>
      <c r="H168" s="9" t="s">
        <v>84</v>
      </c>
      <c r="I168" s="4">
        <v>3</v>
      </c>
      <c r="J168" s="4">
        <v>4</v>
      </c>
      <c r="K168" s="12">
        <f t="shared" si="42"/>
        <v>12</v>
      </c>
      <c r="L168" s="4">
        <f t="shared" si="43"/>
        <v>3</v>
      </c>
      <c r="M168" s="9" t="s">
        <v>550</v>
      </c>
      <c r="N168" s="21" t="str">
        <f t="shared" si="44"/>
        <v>İŞVEREN / SÜREKLİ DENETİM</v>
      </c>
      <c r="O168" s="4">
        <f t="shared" si="45"/>
        <v>2</v>
      </c>
      <c r="P168" s="4">
        <f t="shared" si="46"/>
        <v>4</v>
      </c>
      <c r="Q168" s="12">
        <f t="shared" si="47"/>
        <v>8</v>
      </c>
      <c r="R168" s="13">
        <f t="shared" si="48"/>
        <v>0.33333333333333331</v>
      </c>
    </row>
    <row r="169" spans="1:18" ht="25.5" x14ac:dyDescent="0.25">
      <c r="A169" s="3"/>
      <c r="B169" s="30"/>
      <c r="C169" s="9" t="s">
        <v>273</v>
      </c>
      <c r="D169" s="9" t="s">
        <v>544</v>
      </c>
      <c r="E169" s="9" t="s">
        <v>551</v>
      </c>
      <c r="F169" s="9" t="s">
        <v>552</v>
      </c>
      <c r="G169" s="9"/>
      <c r="H169" s="9" t="s">
        <v>84</v>
      </c>
      <c r="I169" s="4">
        <v>3</v>
      </c>
      <c r="J169" s="4">
        <v>4</v>
      </c>
      <c r="K169" s="12">
        <f t="shared" si="42"/>
        <v>12</v>
      </c>
      <c r="L169" s="4">
        <f t="shared" si="43"/>
        <v>3</v>
      </c>
      <c r="M169" s="9" t="s">
        <v>553</v>
      </c>
      <c r="N169" s="21" t="str">
        <f t="shared" si="44"/>
        <v>İŞVEREN / SÜREKLİ DENETİM</v>
      </c>
      <c r="O169" s="4">
        <f t="shared" si="45"/>
        <v>2</v>
      </c>
      <c r="P169" s="4">
        <f t="shared" si="46"/>
        <v>4</v>
      </c>
      <c r="Q169" s="12">
        <f t="shared" si="47"/>
        <v>8</v>
      </c>
      <c r="R169" s="13">
        <f t="shared" si="48"/>
        <v>0.33333333333333331</v>
      </c>
    </row>
    <row r="170" spans="1:18" ht="38.25" x14ac:dyDescent="0.25">
      <c r="A170" s="3"/>
      <c r="B170" s="30"/>
      <c r="C170" s="9" t="s">
        <v>273</v>
      </c>
      <c r="D170" s="9" t="s">
        <v>544</v>
      </c>
      <c r="E170" s="9" t="s">
        <v>765</v>
      </c>
      <c r="F170" s="9" t="s">
        <v>766</v>
      </c>
      <c r="G170" s="9"/>
      <c r="H170" s="9" t="s">
        <v>84</v>
      </c>
      <c r="I170" s="4">
        <v>3</v>
      </c>
      <c r="J170" s="4">
        <v>3</v>
      </c>
      <c r="K170" s="12">
        <f>I170*J170</f>
        <v>9</v>
      </c>
      <c r="L170" s="4">
        <f>IF(K170=0,0,IF(K170&lt;4,5,IF(K170&lt;10,4,IF(K170&lt;13,3,IF(K170&lt;17,2,1)))))</f>
        <v>4</v>
      </c>
      <c r="M170" s="9" t="s">
        <v>767</v>
      </c>
      <c r="N170" s="21" t="str">
        <f>IF(L170=1,"İŞVEREN / TESLİM TARİHİNDEN SONRAKİ BİR AY İÇİNDE",IF(L170=2,"İŞVEREN / TESLİM TARİHİNDEN SONRAKİ ÜÇ AY İÇİNDE","İŞVEREN / SÜREKLİ DENETİM"))</f>
        <v>İŞVEREN / SÜREKLİ DENETİM</v>
      </c>
      <c r="O170" s="4">
        <f>IF(I170&lt;4,I170-1,I170-2)</f>
        <v>2</v>
      </c>
      <c r="P170" s="4">
        <f>J170</f>
        <v>3</v>
      </c>
      <c r="Q170" s="12">
        <f>O170*P170</f>
        <v>6</v>
      </c>
      <c r="R170" s="13">
        <f>IF(Q170=0,0,(K170-Q170)/K170)</f>
        <v>0.33333333333333331</v>
      </c>
    </row>
    <row r="171" spans="1:18" ht="75.75" customHeight="1" x14ac:dyDescent="0.25">
      <c r="A171" s="3"/>
      <c r="B171" s="30"/>
      <c r="C171" s="9" t="s">
        <v>273</v>
      </c>
      <c r="D171" s="9" t="s">
        <v>274</v>
      </c>
      <c r="E171" s="9" t="s">
        <v>554</v>
      </c>
      <c r="F171" s="9" t="s">
        <v>555</v>
      </c>
      <c r="G171" s="9"/>
      <c r="H171" s="9" t="s">
        <v>84</v>
      </c>
      <c r="I171" s="4">
        <v>3</v>
      </c>
      <c r="J171" s="4">
        <v>4</v>
      </c>
      <c r="K171" s="12">
        <f t="shared" si="42"/>
        <v>12</v>
      </c>
      <c r="L171" s="4">
        <f t="shared" si="43"/>
        <v>3</v>
      </c>
      <c r="M171" s="9" t="s">
        <v>556</v>
      </c>
      <c r="N171" s="21" t="str">
        <f t="shared" si="44"/>
        <v>İŞVEREN / SÜREKLİ DENETİM</v>
      </c>
      <c r="O171" s="4">
        <f t="shared" si="45"/>
        <v>2</v>
      </c>
      <c r="P171" s="4">
        <f t="shared" si="46"/>
        <v>4</v>
      </c>
      <c r="Q171" s="12">
        <f t="shared" si="47"/>
        <v>8</v>
      </c>
      <c r="R171" s="13">
        <f t="shared" si="48"/>
        <v>0.33333333333333331</v>
      </c>
    </row>
    <row r="172" spans="1:18" ht="75.75" customHeight="1" x14ac:dyDescent="0.25">
      <c r="A172" s="3"/>
      <c r="B172" s="30"/>
      <c r="C172" s="9" t="s">
        <v>273</v>
      </c>
      <c r="D172" s="9" t="s">
        <v>274</v>
      </c>
      <c r="E172" s="9" t="s">
        <v>557</v>
      </c>
      <c r="F172" s="9" t="s">
        <v>558</v>
      </c>
      <c r="G172" s="9"/>
      <c r="H172" s="9" t="s">
        <v>84</v>
      </c>
      <c r="I172" s="4">
        <v>3</v>
      </c>
      <c r="J172" s="4">
        <v>4</v>
      </c>
      <c r="K172" s="12">
        <f>I172*J172</f>
        <v>12</v>
      </c>
      <c r="L172" s="4">
        <f>IF(K172=0,0,IF(K172&lt;4,5,IF(K172&lt;10,4,IF(K172&lt;13,3,IF(K172&lt;17,2,1)))))</f>
        <v>3</v>
      </c>
      <c r="M172" s="9" t="s">
        <v>670</v>
      </c>
      <c r="N172" s="21" t="str">
        <f>IF(L172=1,"İŞVEREN / TESLİM TARİHİNDEN SONRAKİ BİR AY İÇİNDE",IF(L172=2,"İŞVEREN / TESLİM TARİHİNDEN SONRAKİ ÜÇ AY İÇİNDE","İŞVEREN / SÜREKLİ DENETİM"))</f>
        <v>İŞVEREN / SÜREKLİ DENETİM</v>
      </c>
      <c r="O172" s="4">
        <f>IF(I172&lt;4,I172-1,I172-2)</f>
        <v>2</v>
      </c>
      <c r="P172" s="4">
        <f>J172</f>
        <v>4</v>
      </c>
      <c r="Q172" s="12">
        <f>O172*P172</f>
        <v>8</v>
      </c>
      <c r="R172" s="13">
        <f>IF(Q172=0,0,(K172-Q172)/K172)</f>
        <v>0.33333333333333331</v>
      </c>
    </row>
    <row r="173" spans="1:18" ht="76.5" x14ac:dyDescent="0.25">
      <c r="A173" s="3"/>
      <c r="B173" s="30"/>
      <c r="C173" s="9" t="s">
        <v>273</v>
      </c>
      <c r="D173" s="9" t="s">
        <v>274</v>
      </c>
      <c r="E173" s="9" t="s">
        <v>559</v>
      </c>
      <c r="F173" s="9" t="s">
        <v>560</v>
      </c>
      <c r="G173" s="9"/>
      <c r="H173" s="9" t="s">
        <v>84</v>
      </c>
      <c r="I173" s="4">
        <v>3</v>
      </c>
      <c r="J173" s="4">
        <v>4</v>
      </c>
      <c r="K173" s="12">
        <f t="shared" si="42"/>
        <v>12</v>
      </c>
      <c r="L173" s="4">
        <f t="shared" si="43"/>
        <v>3</v>
      </c>
      <c r="M173" s="9" t="s">
        <v>561</v>
      </c>
      <c r="N173" s="21" t="str">
        <f t="shared" si="44"/>
        <v>İŞVEREN / SÜREKLİ DENETİM</v>
      </c>
      <c r="O173" s="4">
        <f t="shared" si="45"/>
        <v>2</v>
      </c>
      <c r="P173" s="4">
        <f t="shared" si="46"/>
        <v>4</v>
      </c>
      <c r="Q173" s="12">
        <f t="shared" si="47"/>
        <v>8</v>
      </c>
      <c r="R173" s="13">
        <f t="shared" si="48"/>
        <v>0.33333333333333331</v>
      </c>
    </row>
    <row r="174" spans="1:18" ht="51" x14ac:dyDescent="0.25">
      <c r="A174" s="3"/>
      <c r="B174" s="30"/>
      <c r="C174" s="9" t="s">
        <v>273</v>
      </c>
      <c r="D174" s="9" t="s">
        <v>374</v>
      </c>
      <c r="E174" s="9" t="s">
        <v>933</v>
      </c>
      <c r="F174" s="9" t="s">
        <v>230</v>
      </c>
      <c r="G174" s="9"/>
      <c r="H174" s="9" t="s">
        <v>84</v>
      </c>
      <c r="I174" s="4">
        <v>4</v>
      </c>
      <c r="J174" s="4">
        <v>4</v>
      </c>
      <c r="K174" s="12">
        <f>I174*J174</f>
        <v>16</v>
      </c>
      <c r="L174" s="4">
        <f>IF(K174=0,0,IF(K174&lt;4,5,IF(K174&lt;10,4,IF(K174&lt;13,3,IF(K174&lt;17,2,1)))))</f>
        <v>2</v>
      </c>
      <c r="M174" s="9" t="s">
        <v>375</v>
      </c>
      <c r="N174" s="21" t="str">
        <f>IF(L174=1,"İŞVEREN / TESLİM TARİHİNDEN SONRAKİ BİR AY İÇİNDE",IF(L174=2,"İŞVEREN / TESLİM TARİHİNDEN SONRAKİ ÜÇ AY İÇİNDE","İŞVEREN / SÜREKLİ DENETİM"))</f>
        <v>İŞVEREN / TESLİM TARİHİNDEN SONRAKİ ÜÇ AY İÇİNDE</v>
      </c>
      <c r="O174" s="4">
        <f>IF(I174&lt;4,I174-1,I174-2)</f>
        <v>2</v>
      </c>
      <c r="P174" s="4">
        <f>J174</f>
        <v>4</v>
      </c>
      <c r="Q174" s="12">
        <f>O174*P174</f>
        <v>8</v>
      </c>
      <c r="R174" s="13">
        <f>IF(Q174=0,0,(K174-Q174)/K174)</f>
        <v>0.5</v>
      </c>
    </row>
    <row r="175" spans="1:18" ht="38.25" x14ac:dyDescent="0.25">
      <c r="A175" s="3"/>
      <c r="B175" s="30"/>
      <c r="C175" s="9" t="s">
        <v>273</v>
      </c>
      <c r="D175" s="9" t="s">
        <v>374</v>
      </c>
      <c r="E175" s="9" t="s">
        <v>376</v>
      </c>
      <c r="F175" s="9" t="s">
        <v>377</v>
      </c>
      <c r="G175" s="9"/>
      <c r="H175" s="9" t="s">
        <v>84</v>
      </c>
      <c r="I175" s="4">
        <v>4</v>
      </c>
      <c r="J175" s="4">
        <v>4</v>
      </c>
      <c r="K175" s="12">
        <f>I175*J175</f>
        <v>16</v>
      </c>
      <c r="L175" s="4">
        <f>IF(K175=0,0,IF(K175&lt;4,5,IF(K175&lt;10,4,IF(K175&lt;13,3,IF(K175&lt;17,2,1)))))</f>
        <v>2</v>
      </c>
      <c r="M175" s="9" t="s">
        <v>378</v>
      </c>
      <c r="N175" s="21" t="str">
        <f>IF(L175=1,"İŞVEREN / TESLİM TARİHİNDEN SONRAKİ BİR AY İÇİNDE",IF(L175=2,"İŞVEREN / TESLİM TARİHİNDEN SONRAKİ ÜÇ AY İÇİNDE","İŞVEREN / SÜREKLİ DENETİM"))</f>
        <v>İŞVEREN / TESLİM TARİHİNDEN SONRAKİ ÜÇ AY İÇİNDE</v>
      </c>
      <c r="O175" s="4">
        <f>IF(I175&lt;4,I175-1,I175-2)</f>
        <v>2</v>
      </c>
      <c r="P175" s="4">
        <f>J175</f>
        <v>4</v>
      </c>
      <c r="Q175" s="12">
        <f>O175*P175</f>
        <v>8</v>
      </c>
      <c r="R175" s="13">
        <f>IF(Q175=0,0,(K175-Q175)/K175)</f>
        <v>0.5</v>
      </c>
    </row>
    <row r="176" spans="1:18" ht="25.5" x14ac:dyDescent="0.25">
      <c r="A176" s="3"/>
      <c r="B176" s="30"/>
      <c r="C176" s="9" t="s">
        <v>273</v>
      </c>
      <c r="D176" s="9" t="s">
        <v>374</v>
      </c>
      <c r="E176" s="9" t="s">
        <v>580</v>
      </c>
      <c r="F176" s="9" t="s">
        <v>377</v>
      </c>
      <c r="G176" s="9"/>
      <c r="H176" s="9" t="s">
        <v>84</v>
      </c>
      <c r="I176" s="4">
        <v>4</v>
      </c>
      <c r="J176" s="4">
        <v>3</v>
      </c>
      <c r="K176" s="12">
        <f t="shared" si="42"/>
        <v>12</v>
      </c>
      <c r="L176" s="4">
        <f t="shared" si="43"/>
        <v>3</v>
      </c>
      <c r="M176" s="9" t="s">
        <v>581</v>
      </c>
      <c r="N176" s="21" t="str">
        <f t="shared" si="44"/>
        <v>İŞVEREN / SÜREKLİ DENETİM</v>
      </c>
      <c r="O176" s="4">
        <f t="shared" si="45"/>
        <v>2</v>
      </c>
      <c r="P176" s="4">
        <f t="shared" si="46"/>
        <v>3</v>
      </c>
      <c r="Q176" s="12">
        <f t="shared" si="47"/>
        <v>6</v>
      </c>
      <c r="R176" s="13">
        <f t="shared" si="48"/>
        <v>0.5</v>
      </c>
    </row>
    <row r="177" spans="1:18" ht="25.5" x14ac:dyDescent="0.25">
      <c r="A177" s="3"/>
      <c r="B177" s="30"/>
      <c r="C177" s="9" t="s">
        <v>273</v>
      </c>
      <c r="D177" s="9" t="s">
        <v>374</v>
      </c>
      <c r="E177" s="9" t="s">
        <v>582</v>
      </c>
      <c r="F177" s="9" t="s">
        <v>289</v>
      </c>
      <c r="G177" s="9"/>
      <c r="H177" s="9" t="s">
        <v>84</v>
      </c>
      <c r="I177" s="4">
        <v>4</v>
      </c>
      <c r="J177" s="4">
        <v>3</v>
      </c>
      <c r="K177" s="12">
        <f t="shared" si="42"/>
        <v>12</v>
      </c>
      <c r="L177" s="4">
        <f t="shared" si="43"/>
        <v>3</v>
      </c>
      <c r="M177" s="9" t="s">
        <v>583</v>
      </c>
      <c r="N177" s="21" t="str">
        <f t="shared" si="44"/>
        <v>İŞVEREN / SÜREKLİ DENETİM</v>
      </c>
      <c r="O177" s="4">
        <f t="shared" si="45"/>
        <v>2</v>
      </c>
      <c r="P177" s="4">
        <f t="shared" si="46"/>
        <v>3</v>
      </c>
      <c r="Q177" s="12">
        <f t="shared" si="47"/>
        <v>6</v>
      </c>
      <c r="R177" s="13">
        <f t="shared" si="48"/>
        <v>0.5</v>
      </c>
    </row>
    <row r="178" spans="1:18" ht="38.25" x14ac:dyDescent="0.25">
      <c r="A178" s="3"/>
      <c r="B178" s="30"/>
      <c r="C178" s="9" t="s">
        <v>273</v>
      </c>
      <c r="D178" s="9" t="s">
        <v>374</v>
      </c>
      <c r="E178" s="9" t="s">
        <v>584</v>
      </c>
      <c r="F178" s="9" t="s">
        <v>585</v>
      </c>
      <c r="G178" s="9"/>
      <c r="H178" s="9" t="s">
        <v>84</v>
      </c>
      <c r="I178" s="4">
        <v>4</v>
      </c>
      <c r="J178" s="4">
        <v>3</v>
      </c>
      <c r="K178" s="12">
        <f t="shared" si="42"/>
        <v>12</v>
      </c>
      <c r="L178" s="4">
        <f t="shared" si="43"/>
        <v>3</v>
      </c>
      <c r="M178" s="9" t="s">
        <v>586</v>
      </c>
      <c r="N178" s="21" t="str">
        <f t="shared" si="44"/>
        <v>İŞVEREN / SÜREKLİ DENETİM</v>
      </c>
      <c r="O178" s="4">
        <f t="shared" si="45"/>
        <v>2</v>
      </c>
      <c r="P178" s="4">
        <f t="shared" si="46"/>
        <v>3</v>
      </c>
      <c r="Q178" s="12">
        <f t="shared" si="47"/>
        <v>6</v>
      </c>
      <c r="R178" s="13">
        <f t="shared" si="48"/>
        <v>0.5</v>
      </c>
    </row>
    <row r="179" spans="1:18" ht="25.5" x14ac:dyDescent="0.25">
      <c r="A179" s="3"/>
      <c r="B179" s="30"/>
      <c r="C179" s="9" t="s">
        <v>273</v>
      </c>
      <c r="D179" s="9" t="s">
        <v>379</v>
      </c>
      <c r="E179" s="9" t="s">
        <v>231</v>
      </c>
      <c r="F179" s="9" t="s">
        <v>587</v>
      </c>
      <c r="G179" s="9"/>
      <c r="H179" s="9" t="s">
        <v>84</v>
      </c>
      <c r="I179" s="4">
        <v>3</v>
      </c>
      <c r="J179" s="4">
        <v>4</v>
      </c>
      <c r="K179" s="12">
        <f t="shared" si="42"/>
        <v>12</v>
      </c>
      <c r="L179" s="4">
        <f t="shared" si="43"/>
        <v>3</v>
      </c>
      <c r="M179" s="9" t="s">
        <v>232</v>
      </c>
      <c r="N179" s="21" t="str">
        <f t="shared" si="44"/>
        <v>İŞVEREN / SÜREKLİ DENETİM</v>
      </c>
      <c r="O179" s="4">
        <f t="shared" si="45"/>
        <v>2</v>
      </c>
      <c r="P179" s="4">
        <f t="shared" si="46"/>
        <v>4</v>
      </c>
      <c r="Q179" s="12">
        <f t="shared" si="47"/>
        <v>8</v>
      </c>
      <c r="R179" s="13">
        <f t="shared" si="48"/>
        <v>0.33333333333333331</v>
      </c>
    </row>
    <row r="180" spans="1:18" ht="25.5" x14ac:dyDescent="0.25">
      <c r="A180" s="3"/>
      <c r="B180" s="30"/>
      <c r="C180" s="9" t="s">
        <v>273</v>
      </c>
      <c r="D180" s="9" t="s">
        <v>379</v>
      </c>
      <c r="E180" s="9" t="s">
        <v>588</v>
      </c>
      <c r="F180" s="9" t="s">
        <v>224</v>
      </c>
      <c r="G180" s="9"/>
      <c r="H180" s="9" t="s">
        <v>84</v>
      </c>
      <c r="I180" s="4">
        <v>4</v>
      </c>
      <c r="J180" s="4">
        <v>3</v>
      </c>
      <c r="K180" s="12">
        <f t="shared" si="42"/>
        <v>12</v>
      </c>
      <c r="L180" s="4">
        <f t="shared" si="43"/>
        <v>3</v>
      </c>
      <c r="M180" s="9" t="s">
        <v>589</v>
      </c>
      <c r="N180" s="21" t="str">
        <f t="shared" si="44"/>
        <v>İŞVEREN / SÜREKLİ DENETİM</v>
      </c>
      <c r="O180" s="4">
        <f t="shared" si="45"/>
        <v>2</v>
      </c>
      <c r="P180" s="4">
        <f t="shared" si="46"/>
        <v>3</v>
      </c>
      <c r="Q180" s="12">
        <f t="shared" si="47"/>
        <v>6</v>
      </c>
      <c r="R180" s="13">
        <f t="shared" si="48"/>
        <v>0.5</v>
      </c>
    </row>
    <row r="181" spans="1:18" ht="38.25" x14ac:dyDescent="0.25">
      <c r="A181" s="3"/>
      <c r="B181" s="30"/>
      <c r="C181" s="9" t="s">
        <v>273</v>
      </c>
      <c r="D181" s="9" t="s">
        <v>379</v>
      </c>
      <c r="E181" s="9" t="s">
        <v>588</v>
      </c>
      <c r="F181" s="9" t="s">
        <v>590</v>
      </c>
      <c r="G181" s="9"/>
      <c r="H181" s="9" t="s">
        <v>84</v>
      </c>
      <c r="I181" s="4">
        <v>3</v>
      </c>
      <c r="J181" s="4">
        <v>4</v>
      </c>
      <c r="K181" s="12">
        <f t="shared" ref="K181:K261" si="49">I181*J181</f>
        <v>12</v>
      </c>
      <c r="L181" s="4">
        <f t="shared" ref="L181:L261" si="50">IF(K181=0,0,IF(K181&lt;4,5,IF(K181&lt;10,4,IF(K181&lt;13,3,IF(K181&lt;17,2,1)))))</f>
        <v>3</v>
      </c>
      <c r="M181" s="9" t="s">
        <v>589</v>
      </c>
      <c r="N181" s="21" t="str">
        <f t="shared" ref="N181:N261" si="51">IF(L181=1,"İŞVEREN / TESLİM TARİHİNDEN SONRAKİ BİR AY İÇİNDE",IF(L181=2,"İŞVEREN / TESLİM TARİHİNDEN SONRAKİ ÜÇ AY İÇİNDE","İŞVEREN / SÜREKLİ DENETİM"))</f>
        <v>İŞVEREN / SÜREKLİ DENETİM</v>
      </c>
      <c r="O181" s="4">
        <f t="shared" ref="O181:O261" si="52">IF(I181&lt;4,I181-1,I181-2)</f>
        <v>2</v>
      </c>
      <c r="P181" s="4">
        <f t="shared" ref="P181:P261" si="53">J181</f>
        <v>4</v>
      </c>
      <c r="Q181" s="12">
        <f t="shared" ref="Q181:Q261" si="54">O181*P181</f>
        <v>8</v>
      </c>
      <c r="R181" s="13">
        <f t="shared" ref="R181:R261" si="55">IF(Q181=0,0,(K181-Q181)/K181)</f>
        <v>0.33333333333333331</v>
      </c>
    </row>
    <row r="182" spans="1:18" ht="25.5" x14ac:dyDescent="0.25">
      <c r="A182" s="3"/>
      <c r="B182" s="30"/>
      <c r="C182" s="9" t="s">
        <v>273</v>
      </c>
      <c r="D182" s="9" t="s">
        <v>379</v>
      </c>
      <c r="E182" s="9" t="s">
        <v>235</v>
      </c>
      <c r="F182" s="9" t="s">
        <v>277</v>
      </c>
      <c r="G182" s="9"/>
      <c r="H182" s="9" t="s">
        <v>84</v>
      </c>
      <c r="I182" s="4">
        <v>3</v>
      </c>
      <c r="J182" s="4">
        <v>4</v>
      </c>
      <c r="K182" s="12">
        <f t="shared" si="49"/>
        <v>12</v>
      </c>
      <c r="L182" s="4">
        <f t="shared" si="50"/>
        <v>3</v>
      </c>
      <c r="M182" s="9" t="s">
        <v>591</v>
      </c>
      <c r="N182" s="21" t="str">
        <f t="shared" si="51"/>
        <v>İŞVEREN / SÜREKLİ DENETİM</v>
      </c>
      <c r="O182" s="4">
        <f t="shared" si="52"/>
        <v>2</v>
      </c>
      <c r="P182" s="4">
        <f t="shared" si="53"/>
        <v>4</v>
      </c>
      <c r="Q182" s="12">
        <f t="shared" si="54"/>
        <v>8</v>
      </c>
      <c r="R182" s="13">
        <f t="shared" si="55"/>
        <v>0.33333333333333331</v>
      </c>
    </row>
    <row r="183" spans="1:18" ht="38.25" x14ac:dyDescent="0.25">
      <c r="A183" s="3"/>
      <c r="B183" s="30"/>
      <c r="C183" s="9" t="s">
        <v>273</v>
      </c>
      <c r="D183" s="9" t="s">
        <v>397</v>
      </c>
      <c r="E183" s="9" t="s">
        <v>398</v>
      </c>
      <c r="F183" s="9" t="s">
        <v>399</v>
      </c>
      <c r="G183" s="9"/>
      <c r="H183" s="9" t="s">
        <v>84</v>
      </c>
      <c r="I183" s="4">
        <v>4</v>
      </c>
      <c r="J183" s="4">
        <v>4</v>
      </c>
      <c r="K183" s="12">
        <f>I183*J183</f>
        <v>16</v>
      </c>
      <c r="L183" s="4">
        <f>IF(K183=0,0,IF(K183&lt;4,5,IF(K183&lt;10,4,IF(K183&lt;13,3,IF(K183&lt;17,2,1)))))</f>
        <v>2</v>
      </c>
      <c r="M183" s="9" t="s">
        <v>400</v>
      </c>
      <c r="N183" s="21" t="str">
        <f>IF(L183=1,"İŞVEREN / TESLİM TARİHİNDEN SONRAKİ BİR AY İÇİNDE",IF(L183=2,"İŞVEREN / TESLİM TARİHİNDEN SONRAKİ ÜÇ AY İÇİNDE","İŞVEREN / SÜREKLİ DENETİM"))</f>
        <v>İŞVEREN / TESLİM TARİHİNDEN SONRAKİ ÜÇ AY İÇİNDE</v>
      </c>
      <c r="O183" s="4">
        <f>IF(I183&lt;4,I183-1,I183-2)</f>
        <v>2</v>
      </c>
      <c r="P183" s="4">
        <f>J183</f>
        <v>4</v>
      </c>
      <c r="Q183" s="12">
        <f>O183*P183</f>
        <v>8</v>
      </c>
      <c r="R183" s="13">
        <f>IF(Q183=0,0,(K183-Q183)/K183)</f>
        <v>0.5</v>
      </c>
    </row>
    <row r="184" spans="1:18" ht="38.25" x14ac:dyDescent="0.25">
      <c r="A184" s="3"/>
      <c r="B184" s="30"/>
      <c r="C184" s="9" t="s">
        <v>273</v>
      </c>
      <c r="D184" s="9" t="s">
        <v>397</v>
      </c>
      <c r="E184" s="9" t="s">
        <v>401</v>
      </c>
      <c r="F184" s="9" t="s">
        <v>320</v>
      </c>
      <c r="G184" s="9"/>
      <c r="H184" s="9" t="s">
        <v>84</v>
      </c>
      <c r="I184" s="4">
        <v>4</v>
      </c>
      <c r="J184" s="4">
        <v>4</v>
      </c>
      <c r="K184" s="12">
        <f>I184*J184</f>
        <v>16</v>
      </c>
      <c r="L184" s="4">
        <f>IF(K184=0,0,IF(K184&lt;4,5,IF(K184&lt;10,4,IF(K184&lt;13,3,IF(K184&lt;17,2,1)))))</f>
        <v>2</v>
      </c>
      <c r="M184" s="9" t="s">
        <v>402</v>
      </c>
      <c r="N184" s="21" t="str">
        <f>IF(L184=1,"İŞVEREN / TESLİM TARİHİNDEN SONRAKİ BİR AY İÇİNDE",IF(L184=2,"İŞVEREN / TESLİM TARİHİNDEN SONRAKİ ÜÇ AY İÇİNDE","İŞVEREN / SÜREKLİ DENETİM"))</f>
        <v>İŞVEREN / TESLİM TARİHİNDEN SONRAKİ ÜÇ AY İÇİNDE</v>
      </c>
      <c r="O184" s="4">
        <f>IF(I184&lt;4,I184-1,I184-2)</f>
        <v>2</v>
      </c>
      <c r="P184" s="4">
        <f>J184</f>
        <v>4</v>
      </c>
      <c r="Q184" s="12">
        <f>O184*P184</f>
        <v>8</v>
      </c>
      <c r="R184" s="13">
        <f>IF(Q184=0,0,(K184-Q184)/K184)</f>
        <v>0.5</v>
      </c>
    </row>
    <row r="185" spans="1:18" ht="38.25" x14ac:dyDescent="0.25">
      <c r="A185" s="3"/>
      <c r="B185" s="30"/>
      <c r="C185" s="9" t="s">
        <v>273</v>
      </c>
      <c r="D185" s="9" t="s">
        <v>397</v>
      </c>
      <c r="E185" s="9" t="s">
        <v>403</v>
      </c>
      <c r="F185" s="9" t="s">
        <v>320</v>
      </c>
      <c r="G185" s="9"/>
      <c r="H185" s="9" t="s">
        <v>84</v>
      </c>
      <c r="I185" s="4">
        <v>4</v>
      </c>
      <c r="J185" s="4">
        <v>4</v>
      </c>
      <c r="K185" s="12">
        <f>I185*J185</f>
        <v>16</v>
      </c>
      <c r="L185" s="4">
        <f>IF(K185=0,0,IF(K185&lt;4,5,IF(K185&lt;10,4,IF(K185&lt;13,3,IF(K185&lt;17,2,1)))))</f>
        <v>2</v>
      </c>
      <c r="M185" s="9" t="s">
        <v>404</v>
      </c>
      <c r="N185" s="21" t="str">
        <f>IF(L185=1,"İŞVEREN / TESLİM TARİHİNDEN SONRAKİ BİR AY İÇİNDE",IF(L185=2,"İŞVEREN / TESLİM TARİHİNDEN SONRAKİ ÜÇ AY İÇİNDE","İŞVEREN / SÜREKLİ DENETİM"))</f>
        <v>İŞVEREN / TESLİM TARİHİNDEN SONRAKİ ÜÇ AY İÇİNDE</v>
      </c>
      <c r="O185" s="4">
        <f>IF(I185&lt;4,I185-1,I185-2)</f>
        <v>2</v>
      </c>
      <c r="P185" s="4">
        <f>J185</f>
        <v>4</v>
      </c>
      <c r="Q185" s="12">
        <f>O185*P185</f>
        <v>8</v>
      </c>
      <c r="R185" s="13">
        <f>IF(Q185=0,0,(K185-Q185)/K185)</f>
        <v>0.5</v>
      </c>
    </row>
    <row r="186" spans="1:18" ht="51" x14ac:dyDescent="0.25">
      <c r="A186" s="3"/>
      <c r="B186" s="30"/>
      <c r="C186" s="9" t="s">
        <v>273</v>
      </c>
      <c r="D186" s="9" t="s">
        <v>397</v>
      </c>
      <c r="E186" s="9" t="s">
        <v>601</v>
      </c>
      <c r="F186" s="9" t="s">
        <v>597</v>
      </c>
      <c r="G186" s="9"/>
      <c r="H186" s="9" t="s">
        <v>84</v>
      </c>
      <c r="I186" s="4">
        <v>4</v>
      </c>
      <c r="J186" s="4">
        <v>3</v>
      </c>
      <c r="K186" s="12">
        <f t="shared" si="49"/>
        <v>12</v>
      </c>
      <c r="L186" s="4">
        <f t="shared" si="50"/>
        <v>3</v>
      </c>
      <c r="M186" s="9" t="s">
        <v>602</v>
      </c>
      <c r="N186" s="21" t="str">
        <f t="shared" si="51"/>
        <v>İŞVEREN / SÜREKLİ DENETİM</v>
      </c>
      <c r="O186" s="4">
        <f t="shared" si="52"/>
        <v>2</v>
      </c>
      <c r="P186" s="4">
        <f t="shared" si="53"/>
        <v>3</v>
      </c>
      <c r="Q186" s="12">
        <f t="shared" si="54"/>
        <v>6</v>
      </c>
      <c r="R186" s="13">
        <f t="shared" si="55"/>
        <v>0.5</v>
      </c>
    </row>
    <row r="187" spans="1:18" ht="25.5" x14ac:dyDescent="0.25">
      <c r="A187" s="3"/>
      <c r="B187" s="30"/>
      <c r="C187" s="9" t="s">
        <v>273</v>
      </c>
      <c r="D187" s="9" t="s">
        <v>397</v>
      </c>
      <c r="E187" s="9" t="s">
        <v>603</v>
      </c>
      <c r="F187" s="9" t="s">
        <v>93</v>
      </c>
      <c r="G187" s="9"/>
      <c r="H187" s="9" t="s">
        <v>84</v>
      </c>
      <c r="I187" s="4">
        <v>3</v>
      </c>
      <c r="J187" s="4">
        <v>4</v>
      </c>
      <c r="K187" s="12">
        <f t="shared" si="49"/>
        <v>12</v>
      </c>
      <c r="L187" s="4">
        <f t="shared" si="50"/>
        <v>3</v>
      </c>
      <c r="M187" s="9" t="s">
        <v>604</v>
      </c>
      <c r="N187" s="21" t="str">
        <f t="shared" si="51"/>
        <v>İŞVEREN / SÜREKLİ DENETİM</v>
      </c>
      <c r="O187" s="4">
        <f t="shared" si="52"/>
        <v>2</v>
      </c>
      <c r="P187" s="4">
        <f t="shared" si="53"/>
        <v>4</v>
      </c>
      <c r="Q187" s="12">
        <f t="shared" si="54"/>
        <v>8</v>
      </c>
      <c r="R187" s="13">
        <f t="shared" si="55"/>
        <v>0.33333333333333331</v>
      </c>
    </row>
    <row r="188" spans="1:18" ht="38.25" x14ac:dyDescent="0.25">
      <c r="A188" s="3"/>
      <c r="B188" s="30"/>
      <c r="C188" s="9" t="s">
        <v>273</v>
      </c>
      <c r="D188" s="9" t="s">
        <v>397</v>
      </c>
      <c r="E188" s="9" t="s">
        <v>605</v>
      </c>
      <c r="F188" s="9" t="s">
        <v>606</v>
      </c>
      <c r="G188" s="9"/>
      <c r="H188" s="9" t="s">
        <v>84</v>
      </c>
      <c r="I188" s="4">
        <v>3</v>
      </c>
      <c r="J188" s="4">
        <v>4</v>
      </c>
      <c r="K188" s="12">
        <f t="shared" si="49"/>
        <v>12</v>
      </c>
      <c r="L188" s="4">
        <f t="shared" si="50"/>
        <v>3</v>
      </c>
      <c r="M188" s="9" t="s">
        <v>925</v>
      </c>
      <c r="N188" s="21" t="str">
        <f t="shared" si="51"/>
        <v>İŞVEREN / SÜREKLİ DENETİM</v>
      </c>
      <c r="O188" s="4">
        <f t="shared" si="52"/>
        <v>2</v>
      </c>
      <c r="P188" s="4">
        <f t="shared" si="53"/>
        <v>4</v>
      </c>
      <c r="Q188" s="12">
        <f t="shared" si="54"/>
        <v>8</v>
      </c>
      <c r="R188" s="13">
        <f t="shared" si="55"/>
        <v>0.33333333333333331</v>
      </c>
    </row>
    <row r="189" spans="1:18" ht="38.25" x14ac:dyDescent="0.25">
      <c r="A189" s="3"/>
      <c r="B189" s="30"/>
      <c r="C189" s="9" t="s">
        <v>273</v>
      </c>
      <c r="D189" s="9" t="s">
        <v>405</v>
      </c>
      <c r="E189" s="9" t="s">
        <v>401</v>
      </c>
      <c r="F189" s="9" t="s">
        <v>320</v>
      </c>
      <c r="G189" s="9"/>
      <c r="H189" s="9" t="s">
        <v>84</v>
      </c>
      <c r="I189" s="4">
        <v>4</v>
      </c>
      <c r="J189" s="4">
        <v>4</v>
      </c>
      <c r="K189" s="12">
        <f>I189*J189</f>
        <v>16</v>
      </c>
      <c r="L189" s="4">
        <f>IF(K189=0,0,IF(K189&lt;4,5,IF(K189&lt;10,4,IF(K189&lt;13,3,IF(K189&lt;17,2,1)))))</f>
        <v>2</v>
      </c>
      <c r="M189" s="9" t="s">
        <v>402</v>
      </c>
      <c r="N189" s="21" t="str">
        <f>IF(L189=1,"İŞVEREN / TESLİM TARİHİNDEN SONRAKİ BİR AY İÇİNDE",IF(L189=2,"İŞVEREN / TESLİM TARİHİNDEN SONRAKİ ÜÇ AY İÇİNDE","İŞVEREN / SÜREKLİ DENETİM"))</f>
        <v>İŞVEREN / TESLİM TARİHİNDEN SONRAKİ ÜÇ AY İÇİNDE</v>
      </c>
      <c r="O189" s="4">
        <f>IF(I189&lt;4,I189-1,I189-2)</f>
        <v>2</v>
      </c>
      <c r="P189" s="4">
        <f>J189</f>
        <v>4</v>
      </c>
      <c r="Q189" s="12">
        <f>O189*P189</f>
        <v>8</v>
      </c>
      <c r="R189" s="13">
        <f>IF(Q189=0,0,(K189-Q189)/K189)</f>
        <v>0.5</v>
      </c>
    </row>
    <row r="190" spans="1:18" ht="38.25" x14ac:dyDescent="0.25">
      <c r="A190" s="3"/>
      <c r="B190" s="30"/>
      <c r="C190" s="9" t="s">
        <v>273</v>
      </c>
      <c r="D190" s="9" t="s">
        <v>405</v>
      </c>
      <c r="E190" s="9" t="s">
        <v>406</v>
      </c>
      <c r="F190" s="9" t="s">
        <v>407</v>
      </c>
      <c r="G190" s="9"/>
      <c r="H190" s="9" t="s">
        <v>84</v>
      </c>
      <c r="I190" s="4">
        <v>4</v>
      </c>
      <c r="J190" s="4">
        <v>4</v>
      </c>
      <c r="K190" s="12">
        <f>I190*J190</f>
        <v>16</v>
      </c>
      <c r="L190" s="4">
        <f>IF(K190=0,0,IF(K190&lt;4,5,IF(K190&lt;10,4,IF(K190&lt;13,3,IF(K190&lt;17,2,1)))))</f>
        <v>2</v>
      </c>
      <c r="M190" s="9" t="s">
        <v>408</v>
      </c>
      <c r="N190" s="21" t="str">
        <f>IF(L190=1,"İŞVEREN / TESLİM TARİHİNDEN SONRAKİ BİR AY İÇİNDE",IF(L190=2,"İŞVEREN / TESLİM TARİHİNDEN SONRAKİ ÜÇ AY İÇİNDE","İŞVEREN / SÜREKLİ DENETİM"))</f>
        <v>İŞVEREN / TESLİM TARİHİNDEN SONRAKİ ÜÇ AY İÇİNDE</v>
      </c>
      <c r="O190" s="4">
        <f>IF(I190&lt;4,I190-1,I190-2)</f>
        <v>2</v>
      </c>
      <c r="P190" s="4">
        <f>J190</f>
        <v>4</v>
      </c>
      <c r="Q190" s="12">
        <f>O190*P190</f>
        <v>8</v>
      </c>
      <c r="R190" s="13">
        <f>IF(Q190=0,0,(K190-Q190)/K190)</f>
        <v>0.5</v>
      </c>
    </row>
    <row r="191" spans="1:18" ht="38.25" x14ac:dyDescent="0.25">
      <c r="A191" s="3"/>
      <c r="B191" s="30"/>
      <c r="C191" s="9" t="s">
        <v>273</v>
      </c>
      <c r="D191" s="9" t="s">
        <v>405</v>
      </c>
      <c r="E191" s="9" t="s">
        <v>607</v>
      </c>
      <c r="F191" s="9" t="s">
        <v>608</v>
      </c>
      <c r="G191" s="9"/>
      <c r="H191" s="9" t="s">
        <v>84</v>
      </c>
      <c r="I191" s="4">
        <v>4</v>
      </c>
      <c r="J191" s="4">
        <v>3</v>
      </c>
      <c r="K191" s="12">
        <f t="shared" si="49"/>
        <v>12</v>
      </c>
      <c r="L191" s="4">
        <f t="shared" si="50"/>
        <v>3</v>
      </c>
      <c r="M191" s="9" t="s">
        <v>609</v>
      </c>
      <c r="N191" s="21" t="str">
        <f t="shared" si="51"/>
        <v>İŞVEREN / SÜREKLİ DENETİM</v>
      </c>
      <c r="O191" s="4">
        <f t="shared" si="52"/>
        <v>2</v>
      </c>
      <c r="P191" s="4">
        <f t="shared" si="53"/>
        <v>3</v>
      </c>
      <c r="Q191" s="12">
        <f t="shared" si="54"/>
        <v>6</v>
      </c>
      <c r="R191" s="13">
        <f t="shared" si="55"/>
        <v>0.5</v>
      </c>
    </row>
    <row r="192" spans="1:18" ht="63.75" x14ac:dyDescent="0.25">
      <c r="A192" s="3"/>
      <c r="B192" s="30"/>
      <c r="C192" s="9" t="s">
        <v>273</v>
      </c>
      <c r="D192" s="9" t="s">
        <v>405</v>
      </c>
      <c r="E192" s="9" t="s">
        <v>607</v>
      </c>
      <c r="F192" s="9" t="s">
        <v>610</v>
      </c>
      <c r="G192" s="9"/>
      <c r="H192" s="9" t="s">
        <v>84</v>
      </c>
      <c r="I192" s="4">
        <v>4</v>
      </c>
      <c r="J192" s="4">
        <v>3</v>
      </c>
      <c r="K192" s="12">
        <f t="shared" si="49"/>
        <v>12</v>
      </c>
      <c r="L192" s="4">
        <f t="shared" si="50"/>
        <v>3</v>
      </c>
      <c r="M192" s="9" t="s">
        <v>611</v>
      </c>
      <c r="N192" s="21" t="str">
        <f t="shared" si="51"/>
        <v>İŞVEREN / SÜREKLİ DENETİM</v>
      </c>
      <c r="O192" s="4">
        <f t="shared" si="52"/>
        <v>2</v>
      </c>
      <c r="P192" s="4">
        <f t="shared" si="53"/>
        <v>3</v>
      </c>
      <c r="Q192" s="12">
        <f t="shared" si="54"/>
        <v>6</v>
      </c>
      <c r="R192" s="13">
        <f t="shared" si="55"/>
        <v>0.5</v>
      </c>
    </row>
    <row r="193" spans="1:18" ht="25.5" x14ac:dyDescent="0.25">
      <c r="A193" s="3"/>
      <c r="B193" s="30"/>
      <c r="C193" s="9" t="s">
        <v>273</v>
      </c>
      <c r="D193" s="9" t="s">
        <v>405</v>
      </c>
      <c r="E193" s="9" t="s">
        <v>889</v>
      </c>
      <c r="F193" s="9" t="s">
        <v>890</v>
      </c>
      <c r="G193" s="9"/>
      <c r="H193" s="9" t="s">
        <v>84</v>
      </c>
      <c r="I193" s="4">
        <v>4</v>
      </c>
      <c r="J193" s="4">
        <v>2</v>
      </c>
      <c r="K193" s="12">
        <f>I193*J193</f>
        <v>8</v>
      </c>
      <c r="L193" s="4">
        <f>IF(K193=0,0,IF(K193&lt;4,5,IF(K193&lt;10,4,IF(K193&lt;13,3,IF(K193&lt;17,2,1)))))</f>
        <v>4</v>
      </c>
      <c r="M193" s="9" t="s">
        <v>616</v>
      </c>
      <c r="N193" s="21" t="str">
        <f>IF(L193=1,"İŞVEREN / TESLİM TARİHİNDEN SONRAKİ BİR AY İÇİNDE",IF(L193=2,"İŞVEREN / TESLİM TARİHİNDEN SONRAKİ ÜÇ AY İÇİNDE","İŞVEREN / SÜREKLİ DENETİM"))</f>
        <v>İŞVEREN / SÜREKLİ DENETİM</v>
      </c>
      <c r="O193" s="4">
        <f>IF(I193&lt;4,I193-1,I193-2)</f>
        <v>2</v>
      </c>
      <c r="P193" s="4">
        <f>J193</f>
        <v>2</v>
      </c>
      <c r="Q193" s="12">
        <f>O193*P193</f>
        <v>4</v>
      </c>
      <c r="R193" s="13">
        <f>IF(Q193=0,0,(K193-Q193)/K193)</f>
        <v>0.5</v>
      </c>
    </row>
    <row r="194" spans="1:18" ht="25.5" x14ac:dyDescent="0.25">
      <c r="A194" s="3"/>
      <c r="B194" s="30"/>
      <c r="C194" s="9" t="s">
        <v>273</v>
      </c>
      <c r="D194" s="9" t="s">
        <v>405</v>
      </c>
      <c r="E194" s="9" t="s">
        <v>924</v>
      </c>
      <c r="F194" s="9" t="s">
        <v>180</v>
      </c>
      <c r="G194" s="9"/>
      <c r="H194" s="9" t="s">
        <v>84</v>
      </c>
      <c r="I194" s="4">
        <v>4</v>
      </c>
      <c r="J194" s="4">
        <v>3</v>
      </c>
      <c r="K194" s="12">
        <f t="shared" si="49"/>
        <v>12</v>
      </c>
      <c r="L194" s="4">
        <f t="shared" si="50"/>
        <v>3</v>
      </c>
      <c r="M194" s="9" t="s">
        <v>604</v>
      </c>
      <c r="N194" s="21" t="str">
        <f t="shared" si="51"/>
        <v>İŞVEREN / SÜREKLİ DENETİM</v>
      </c>
      <c r="O194" s="4">
        <f t="shared" si="52"/>
        <v>2</v>
      </c>
      <c r="P194" s="4">
        <f t="shared" si="53"/>
        <v>3</v>
      </c>
      <c r="Q194" s="12">
        <f t="shared" si="54"/>
        <v>6</v>
      </c>
      <c r="R194" s="13">
        <f t="shared" si="55"/>
        <v>0.5</v>
      </c>
    </row>
    <row r="195" spans="1:18" ht="38.25" x14ac:dyDescent="0.25">
      <c r="A195" s="3"/>
      <c r="B195" s="30"/>
      <c r="C195" s="9" t="s">
        <v>273</v>
      </c>
      <c r="D195" s="9" t="s">
        <v>405</v>
      </c>
      <c r="E195" s="9" t="s">
        <v>605</v>
      </c>
      <c r="F195" s="9" t="s">
        <v>606</v>
      </c>
      <c r="G195" s="9"/>
      <c r="H195" s="9" t="s">
        <v>84</v>
      </c>
      <c r="I195" s="4">
        <v>3</v>
      </c>
      <c r="J195" s="4">
        <v>4</v>
      </c>
      <c r="K195" s="12">
        <f t="shared" ref="K195" si="56">I195*J195</f>
        <v>12</v>
      </c>
      <c r="L195" s="4">
        <f t="shared" ref="L195" si="57">IF(K195=0,0,IF(K195&lt;4,5,IF(K195&lt;10,4,IF(K195&lt;13,3,IF(K195&lt;17,2,1)))))</f>
        <v>3</v>
      </c>
      <c r="M195" s="9" t="s">
        <v>925</v>
      </c>
      <c r="N195" s="21" t="str">
        <f t="shared" ref="N195" si="58">IF(L195=1,"İŞVEREN / TESLİM TARİHİNDEN SONRAKİ BİR AY İÇİNDE",IF(L195=2,"İŞVEREN / TESLİM TARİHİNDEN SONRAKİ ÜÇ AY İÇİNDE","İŞVEREN / SÜREKLİ DENETİM"))</f>
        <v>İŞVEREN / SÜREKLİ DENETİM</v>
      </c>
      <c r="O195" s="4">
        <f t="shared" ref="O195" si="59">IF(I195&lt;4,I195-1,I195-2)</f>
        <v>2</v>
      </c>
      <c r="P195" s="4">
        <f t="shared" ref="P195" si="60">J195</f>
        <v>4</v>
      </c>
      <c r="Q195" s="12">
        <f t="shared" ref="Q195" si="61">O195*P195</f>
        <v>8</v>
      </c>
      <c r="R195" s="13">
        <f t="shared" ref="R195" si="62">IF(Q195=0,0,(K195-Q195)/K195)</f>
        <v>0.33333333333333331</v>
      </c>
    </row>
    <row r="196" spans="1:18" ht="25.5" x14ac:dyDescent="0.25">
      <c r="A196" s="3"/>
      <c r="B196" s="30"/>
      <c r="C196" s="9" t="s">
        <v>273</v>
      </c>
      <c r="D196" s="9" t="s">
        <v>405</v>
      </c>
      <c r="E196" s="9" t="s">
        <v>612</v>
      </c>
      <c r="F196" s="9" t="s">
        <v>613</v>
      </c>
      <c r="G196" s="9"/>
      <c r="H196" s="9" t="s">
        <v>84</v>
      </c>
      <c r="I196" s="4">
        <v>4</v>
      </c>
      <c r="J196" s="4">
        <v>3</v>
      </c>
      <c r="K196" s="12">
        <f t="shared" si="49"/>
        <v>12</v>
      </c>
      <c r="L196" s="4">
        <f t="shared" si="50"/>
        <v>3</v>
      </c>
      <c r="M196" s="9" t="s">
        <v>604</v>
      </c>
      <c r="N196" s="21" t="str">
        <f t="shared" si="51"/>
        <v>İŞVEREN / SÜREKLİ DENETİM</v>
      </c>
      <c r="O196" s="4">
        <f t="shared" si="52"/>
        <v>2</v>
      </c>
      <c r="P196" s="4">
        <f t="shared" si="53"/>
        <v>3</v>
      </c>
      <c r="Q196" s="12">
        <f t="shared" si="54"/>
        <v>6</v>
      </c>
      <c r="R196" s="13">
        <f t="shared" si="55"/>
        <v>0.5</v>
      </c>
    </row>
    <row r="197" spans="1:18" ht="25.5" x14ac:dyDescent="0.25">
      <c r="A197" s="3"/>
      <c r="B197" s="30"/>
      <c r="C197" s="9" t="s">
        <v>273</v>
      </c>
      <c r="D197" s="9" t="s">
        <v>405</v>
      </c>
      <c r="E197" s="9" t="s">
        <v>614</v>
      </c>
      <c r="F197" s="9" t="s">
        <v>615</v>
      </c>
      <c r="G197" s="9"/>
      <c r="H197" s="9" t="s">
        <v>84</v>
      </c>
      <c r="I197" s="4">
        <v>4</v>
      </c>
      <c r="J197" s="4">
        <v>3</v>
      </c>
      <c r="K197" s="12">
        <f t="shared" si="49"/>
        <v>12</v>
      </c>
      <c r="L197" s="4">
        <f t="shared" si="50"/>
        <v>3</v>
      </c>
      <c r="M197" s="9" t="s">
        <v>616</v>
      </c>
      <c r="N197" s="21" t="str">
        <f t="shared" si="51"/>
        <v>İŞVEREN / SÜREKLİ DENETİM</v>
      </c>
      <c r="O197" s="4">
        <f t="shared" si="52"/>
        <v>2</v>
      </c>
      <c r="P197" s="4">
        <f t="shared" si="53"/>
        <v>3</v>
      </c>
      <c r="Q197" s="12">
        <f t="shared" si="54"/>
        <v>6</v>
      </c>
      <c r="R197" s="13">
        <f t="shared" si="55"/>
        <v>0.5</v>
      </c>
    </row>
    <row r="198" spans="1:18" ht="25.5" x14ac:dyDescent="0.25">
      <c r="A198" s="3"/>
      <c r="B198" s="30"/>
      <c r="C198" s="9" t="s">
        <v>273</v>
      </c>
      <c r="D198" s="9" t="s">
        <v>405</v>
      </c>
      <c r="E198" s="9" t="s">
        <v>403</v>
      </c>
      <c r="F198" s="9" t="s">
        <v>320</v>
      </c>
      <c r="G198" s="9"/>
      <c r="H198" s="9" t="s">
        <v>84</v>
      </c>
      <c r="I198" s="4">
        <v>3</v>
      </c>
      <c r="J198" s="4">
        <v>4</v>
      </c>
      <c r="K198" s="12">
        <f t="shared" si="49"/>
        <v>12</v>
      </c>
      <c r="L198" s="4">
        <f t="shared" si="50"/>
        <v>3</v>
      </c>
      <c r="M198" s="9" t="s">
        <v>617</v>
      </c>
      <c r="N198" s="21" t="str">
        <f t="shared" si="51"/>
        <v>İŞVEREN / SÜREKLİ DENETİM</v>
      </c>
      <c r="O198" s="4">
        <f t="shared" si="52"/>
        <v>2</v>
      </c>
      <c r="P198" s="4">
        <f t="shared" si="53"/>
        <v>4</v>
      </c>
      <c r="Q198" s="12">
        <f t="shared" si="54"/>
        <v>8</v>
      </c>
      <c r="R198" s="13">
        <f t="shared" si="55"/>
        <v>0.33333333333333331</v>
      </c>
    </row>
    <row r="199" spans="1:18" ht="25.5" x14ac:dyDescent="0.25">
      <c r="A199" s="3"/>
      <c r="B199" s="30"/>
      <c r="C199" s="9" t="s">
        <v>273</v>
      </c>
      <c r="D199" s="9" t="s">
        <v>405</v>
      </c>
      <c r="E199" s="9" t="s">
        <v>618</v>
      </c>
      <c r="F199" s="9" t="s">
        <v>619</v>
      </c>
      <c r="G199" s="9"/>
      <c r="H199" s="9" t="s">
        <v>84</v>
      </c>
      <c r="I199" s="4">
        <v>3</v>
      </c>
      <c r="J199" s="4">
        <v>4</v>
      </c>
      <c r="K199" s="12">
        <f t="shared" si="49"/>
        <v>12</v>
      </c>
      <c r="L199" s="4">
        <f t="shared" si="50"/>
        <v>3</v>
      </c>
      <c r="M199" s="9" t="s">
        <v>604</v>
      </c>
      <c r="N199" s="21" t="str">
        <f t="shared" si="51"/>
        <v>İŞVEREN / SÜREKLİ DENETİM</v>
      </c>
      <c r="O199" s="4">
        <f t="shared" si="52"/>
        <v>2</v>
      </c>
      <c r="P199" s="4">
        <f t="shared" si="53"/>
        <v>4</v>
      </c>
      <c r="Q199" s="12">
        <f t="shared" si="54"/>
        <v>8</v>
      </c>
      <c r="R199" s="13">
        <f t="shared" si="55"/>
        <v>0.33333333333333331</v>
      </c>
    </row>
    <row r="200" spans="1:18" ht="25.5" x14ac:dyDescent="0.25">
      <c r="A200" s="3"/>
      <c r="B200" s="30"/>
      <c r="C200" s="9" t="s">
        <v>273</v>
      </c>
      <c r="D200" s="9" t="s">
        <v>595</v>
      </c>
      <c r="E200" s="9" t="s">
        <v>95</v>
      </c>
      <c r="F200" s="9" t="s">
        <v>790</v>
      </c>
      <c r="G200" s="9"/>
      <c r="H200" s="9" t="s">
        <v>84</v>
      </c>
      <c r="I200" s="4">
        <v>3</v>
      </c>
      <c r="J200" s="4">
        <v>3</v>
      </c>
      <c r="K200" s="12">
        <f>I200*J200</f>
        <v>9</v>
      </c>
      <c r="L200" s="4">
        <f>IF(K200=0,0,IF(K200&lt;4,5,IF(K200&lt;10,4,IF(K200&lt;13,3,IF(K200&lt;17,2,1)))))</f>
        <v>4</v>
      </c>
      <c r="M200" s="9" t="s">
        <v>791</v>
      </c>
      <c r="N200" s="21" t="str">
        <f>IF(L200=1,"İŞVEREN / TESLİM TARİHİNDEN SONRAKİ BİR AY İÇİNDE",IF(L200=2,"İŞVEREN / TESLİM TARİHİNDEN SONRAKİ ÜÇ AY İÇİNDE","İŞVEREN / SÜREKLİ DENETİM"))</f>
        <v>İŞVEREN / SÜREKLİ DENETİM</v>
      </c>
      <c r="O200" s="4">
        <f>IF(I200&lt;4,I200-1,I200-2)</f>
        <v>2</v>
      </c>
      <c r="P200" s="4">
        <f>J200</f>
        <v>3</v>
      </c>
      <c r="Q200" s="12">
        <f>O200*P200</f>
        <v>6</v>
      </c>
      <c r="R200" s="13">
        <f>IF(Q200=0,0,(K200-Q200)/K200)</f>
        <v>0.33333333333333331</v>
      </c>
    </row>
    <row r="201" spans="1:18" ht="25.5" x14ac:dyDescent="0.25">
      <c r="A201" s="3"/>
      <c r="B201" s="30"/>
      <c r="C201" s="9" t="s">
        <v>273</v>
      </c>
      <c r="D201" s="9" t="s">
        <v>595</v>
      </c>
      <c r="E201" s="9" t="s">
        <v>596</v>
      </c>
      <c r="F201" s="9" t="s">
        <v>597</v>
      </c>
      <c r="G201" s="9"/>
      <c r="H201" s="9" t="s">
        <v>84</v>
      </c>
      <c r="I201" s="4">
        <v>4</v>
      </c>
      <c r="J201" s="4">
        <v>3</v>
      </c>
      <c r="K201" s="12">
        <f>I201*J201</f>
        <v>12</v>
      </c>
      <c r="L201" s="4">
        <f>IF(K201=0,0,IF(K201&lt;4,5,IF(K201&lt;10,4,IF(K201&lt;13,3,IF(K201&lt;17,2,1)))))</f>
        <v>3</v>
      </c>
      <c r="M201" s="9" t="s">
        <v>388</v>
      </c>
      <c r="N201" s="21" t="str">
        <f>IF(L201=1,"İŞVEREN / TESLİM TARİHİNDEN SONRAKİ BİR AY İÇİNDE",IF(L201=2,"İŞVEREN / TESLİM TARİHİNDEN SONRAKİ ÜÇ AY İÇİNDE","İŞVEREN / SÜREKLİ DENETİM"))</f>
        <v>İŞVEREN / SÜREKLİ DENETİM</v>
      </c>
      <c r="O201" s="4">
        <f>IF(I201&lt;4,I201-1,I201-2)</f>
        <v>2</v>
      </c>
      <c r="P201" s="4">
        <f>J201</f>
        <v>3</v>
      </c>
      <c r="Q201" s="12">
        <f>O201*P201</f>
        <v>6</v>
      </c>
      <c r="R201" s="13">
        <f>IF(Q201=0,0,(K201-Q201)/K201)</f>
        <v>0.5</v>
      </c>
    </row>
    <row r="202" spans="1:18" ht="51" x14ac:dyDescent="0.25">
      <c r="A202" s="3"/>
      <c r="B202" s="30"/>
      <c r="C202" s="9" t="s">
        <v>273</v>
      </c>
      <c r="D202" s="9" t="s">
        <v>595</v>
      </c>
      <c r="E202" s="9" t="s">
        <v>792</v>
      </c>
      <c r="F202" s="9" t="s">
        <v>793</v>
      </c>
      <c r="G202" s="9"/>
      <c r="H202" s="9" t="s">
        <v>84</v>
      </c>
      <c r="I202" s="4">
        <v>3</v>
      </c>
      <c r="J202" s="4">
        <v>3</v>
      </c>
      <c r="K202" s="12">
        <f>I202*J202</f>
        <v>9</v>
      </c>
      <c r="L202" s="4">
        <f>IF(K202=0,0,IF(K202&lt;4,5,IF(K202&lt;10,4,IF(K202&lt;13,3,IF(K202&lt;17,2,1)))))</f>
        <v>4</v>
      </c>
      <c r="M202" s="9" t="s">
        <v>983</v>
      </c>
      <c r="N202" s="21" t="str">
        <f>IF(L202=1,"İŞVEREN / TESLİM TARİHİNDEN SONRAKİ BİR AY İÇİNDE",IF(L202=2,"İŞVEREN / TESLİM TARİHİNDEN SONRAKİ ÜÇ AY İÇİNDE","İŞVEREN / SÜREKLİ DENETİM"))</f>
        <v>İŞVEREN / SÜREKLİ DENETİM</v>
      </c>
      <c r="O202" s="4">
        <f>IF(I202&lt;4,I202-1,I202-2)</f>
        <v>2</v>
      </c>
      <c r="P202" s="4">
        <f>J202</f>
        <v>3</v>
      </c>
      <c r="Q202" s="12">
        <f>O202*P202</f>
        <v>6</v>
      </c>
      <c r="R202" s="13">
        <f>IF(Q202=0,0,(K202-Q202)/K202)</f>
        <v>0.33333333333333331</v>
      </c>
    </row>
    <row r="203" spans="1:18" ht="51" x14ac:dyDescent="0.25">
      <c r="A203" s="3"/>
      <c r="B203" s="30"/>
      <c r="C203" s="9" t="s">
        <v>273</v>
      </c>
      <c r="D203" s="9" t="s">
        <v>620</v>
      </c>
      <c r="E203" s="9" t="s">
        <v>621</v>
      </c>
      <c r="F203" s="9" t="s">
        <v>622</v>
      </c>
      <c r="G203" s="9"/>
      <c r="H203" s="9" t="s">
        <v>84</v>
      </c>
      <c r="I203" s="4">
        <v>3</v>
      </c>
      <c r="J203" s="4">
        <v>4</v>
      </c>
      <c r="K203" s="12">
        <f t="shared" si="49"/>
        <v>12</v>
      </c>
      <c r="L203" s="4">
        <f t="shared" si="50"/>
        <v>3</v>
      </c>
      <c r="M203" s="9" t="s">
        <v>623</v>
      </c>
      <c r="N203" s="21" t="str">
        <f t="shared" si="51"/>
        <v>İŞVEREN / SÜREKLİ DENETİM</v>
      </c>
      <c r="O203" s="4">
        <f t="shared" si="52"/>
        <v>2</v>
      </c>
      <c r="P203" s="4">
        <f t="shared" si="53"/>
        <v>4</v>
      </c>
      <c r="Q203" s="12">
        <f t="shared" si="54"/>
        <v>8</v>
      </c>
      <c r="R203" s="13">
        <f t="shared" si="55"/>
        <v>0.33333333333333331</v>
      </c>
    </row>
    <row r="204" spans="1:18" ht="25.5" x14ac:dyDescent="0.25">
      <c r="A204" s="3"/>
      <c r="B204" s="30"/>
      <c r="C204" s="9" t="s">
        <v>273</v>
      </c>
      <c r="D204" s="9" t="s">
        <v>624</v>
      </c>
      <c r="E204" s="9" t="s">
        <v>625</v>
      </c>
      <c r="F204" s="9" t="s">
        <v>626</v>
      </c>
      <c r="G204" s="9"/>
      <c r="H204" s="9" t="s">
        <v>84</v>
      </c>
      <c r="I204" s="4">
        <v>3</v>
      </c>
      <c r="J204" s="4">
        <v>4</v>
      </c>
      <c r="K204" s="12">
        <f t="shared" si="49"/>
        <v>12</v>
      </c>
      <c r="L204" s="4">
        <f t="shared" si="50"/>
        <v>3</v>
      </c>
      <c r="M204" s="9" t="s">
        <v>627</v>
      </c>
      <c r="N204" s="21" t="str">
        <f t="shared" si="51"/>
        <v>İŞVEREN / SÜREKLİ DENETİM</v>
      </c>
      <c r="O204" s="4">
        <f t="shared" si="52"/>
        <v>2</v>
      </c>
      <c r="P204" s="4">
        <f t="shared" si="53"/>
        <v>4</v>
      </c>
      <c r="Q204" s="12">
        <f t="shared" si="54"/>
        <v>8</v>
      </c>
      <c r="R204" s="13">
        <f t="shared" si="55"/>
        <v>0.33333333333333331</v>
      </c>
    </row>
    <row r="205" spans="1:18" ht="51" x14ac:dyDescent="0.25">
      <c r="A205" s="3"/>
      <c r="B205" s="30"/>
      <c r="C205" s="9" t="s">
        <v>273</v>
      </c>
      <c r="D205" s="9" t="s">
        <v>624</v>
      </c>
      <c r="E205" s="9" t="s">
        <v>794</v>
      </c>
      <c r="F205" s="9" t="s">
        <v>733</v>
      </c>
      <c r="G205" s="9"/>
      <c r="H205" s="9" t="s">
        <v>84</v>
      </c>
      <c r="I205" s="4">
        <v>3</v>
      </c>
      <c r="J205" s="4">
        <v>3</v>
      </c>
      <c r="K205" s="12">
        <f>I205*J205</f>
        <v>9</v>
      </c>
      <c r="L205" s="4">
        <f>IF(K205=0,0,IF(K205&lt;4,5,IF(K205&lt;10,4,IF(K205&lt;13,3,IF(K205&lt;17,2,1)))))</f>
        <v>4</v>
      </c>
      <c r="M205" s="9" t="s">
        <v>795</v>
      </c>
      <c r="N205" s="21" t="str">
        <f>IF(L205=1,"İŞVEREN / TESLİM TARİHİNDEN SONRAKİ BİR AY İÇİNDE",IF(L205=2,"İŞVEREN / TESLİM TARİHİNDEN SONRAKİ ÜÇ AY İÇİNDE","İŞVEREN / SÜREKLİ DENETİM"))</f>
        <v>İŞVEREN / SÜREKLİ DENETİM</v>
      </c>
      <c r="O205" s="4">
        <f>IF(I205&lt;4,I205-1,I205-2)</f>
        <v>2</v>
      </c>
      <c r="P205" s="4">
        <f>J205</f>
        <v>3</v>
      </c>
      <c r="Q205" s="12">
        <f>O205*P205</f>
        <v>6</v>
      </c>
      <c r="R205" s="13">
        <f>IF(Q205=0,0,(K205-Q205)/K205)</f>
        <v>0.33333333333333331</v>
      </c>
    </row>
    <row r="206" spans="1:18" ht="25.5" x14ac:dyDescent="0.25">
      <c r="A206" s="3"/>
      <c r="B206" s="30"/>
      <c r="C206" s="9" t="s">
        <v>273</v>
      </c>
      <c r="D206" s="9" t="s">
        <v>624</v>
      </c>
      <c r="E206" s="9" t="s">
        <v>628</v>
      </c>
      <c r="F206" s="9" t="s">
        <v>181</v>
      </c>
      <c r="G206" s="9"/>
      <c r="H206" s="9" t="s">
        <v>84</v>
      </c>
      <c r="I206" s="4">
        <v>3</v>
      </c>
      <c r="J206" s="4">
        <v>4</v>
      </c>
      <c r="K206" s="12">
        <f t="shared" si="49"/>
        <v>12</v>
      </c>
      <c r="L206" s="4">
        <f t="shared" si="50"/>
        <v>3</v>
      </c>
      <c r="M206" s="9" t="s">
        <v>629</v>
      </c>
      <c r="N206" s="21" t="str">
        <f t="shared" si="51"/>
        <v>İŞVEREN / SÜREKLİ DENETİM</v>
      </c>
      <c r="O206" s="4">
        <f t="shared" si="52"/>
        <v>2</v>
      </c>
      <c r="P206" s="4">
        <f t="shared" si="53"/>
        <v>4</v>
      </c>
      <c r="Q206" s="12">
        <f t="shared" si="54"/>
        <v>8</v>
      </c>
      <c r="R206" s="13">
        <f t="shared" si="55"/>
        <v>0.33333333333333331</v>
      </c>
    </row>
    <row r="207" spans="1:18" ht="38.25" x14ac:dyDescent="0.25">
      <c r="A207" s="3"/>
      <c r="B207" s="30"/>
      <c r="C207" s="9" t="s">
        <v>273</v>
      </c>
      <c r="D207" s="9" t="s">
        <v>409</v>
      </c>
      <c r="E207" s="9" t="s">
        <v>947</v>
      </c>
      <c r="F207" s="9" t="s">
        <v>797</v>
      </c>
      <c r="G207" s="9"/>
      <c r="H207" s="9" t="s">
        <v>84</v>
      </c>
      <c r="I207" s="4">
        <v>4</v>
      </c>
      <c r="J207" s="4">
        <v>4</v>
      </c>
      <c r="K207" s="12">
        <f>I207*J207</f>
        <v>16</v>
      </c>
      <c r="L207" s="4">
        <f>IF(K207=0,0,IF(K207&lt;4,5,IF(K207&lt;10,4,IF(K207&lt;13,3,IF(K207&lt;17,2,1)))))</f>
        <v>2</v>
      </c>
      <c r="M207" s="9" t="s">
        <v>948</v>
      </c>
      <c r="N207" s="21" t="str">
        <f>IF(L207=1,"İŞVEREN / TESLİM TARİHİNDEN SONRAKİ BİR AY İÇİNDE",IF(L207=2,"İŞVEREN / TESLİM TARİHİNDEN SONRAKİ ÜÇ AY İÇİNDE","İŞVEREN / SÜREKLİ DENETİM"))</f>
        <v>İŞVEREN / TESLİM TARİHİNDEN SONRAKİ ÜÇ AY İÇİNDE</v>
      </c>
      <c r="O207" s="4">
        <f>IF(I207&lt;4,I207-1,I207-2)</f>
        <v>2</v>
      </c>
      <c r="P207" s="4">
        <f>J207</f>
        <v>4</v>
      </c>
      <c r="Q207" s="12">
        <f>O207*P207</f>
        <v>8</v>
      </c>
      <c r="R207" s="13">
        <f>IF(Q207=0,0,(K207-Q207)/K207)</f>
        <v>0.5</v>
      </c>
    </row>
    <row r="208" spans="1:18" ht="114.75" x14ac:dyDescent="0.25">
      <c r="A208" s="3"/>
      <c r="B208" s="30"/>
      <c r="C208" s="9" t="s">
        <v>273</v>
      </c>
      <c r="D208" s="9" t="s">
        <v>409</v>
      </c>
      <c r="E208" s="9" t="s">
        <v>949</v>
      </c>
      <c r="F208" s="9" t="s">
        <v>664</v>
      </c>
      <c r="G208" s="9"/>
      <c r="H208" s="9" t="s">
        <v>84</v>
      </c>
      <c r="I208" s="4">
        <v>3</v>
      </c>
      <c r="J208" s="4">
        <v>4</v>
      </c>
      <c r="K208" s="12">
        <f>I208*J208</f>
        <v>12</v>
      </c>
      <c r="L208" s="4">
        <f>IF(K208=0,0,IF(K208&lt;4,5,IF(K208&lt;10,4,IF(K208&lt;13,3,IF(K208&lt;17,2,1)))))</f>
        <v>3</v>
      </c>
      <c r="M208" s="9" t="s">
        <v>950</v>
      </c>
      <c r="N208" s="21" t="str">
        <f>IF(L208=1,"İŞVEREN / TESLİM TARİHİNDEN SONRAKİ BİR AY İÇİNDE",IF(L208=2,"İŞVEREN / TESLİM TARİHİNDEN SONRAKİ ÜÇ AY İÇİNDE","İŞVEREN / SÜREKLİ DENETİM"))</f>
        <v>İŞVEREN / SÜREKLİ DENETİM</v>
      </c>
      <c r="O208" s="4">
        <f>IF(I208&lt;4,I208-1,I208-2)</f>
        <v>2</v>
      </c>
      <c r="P208" s="4">
        <f>J208</f>
        <v>4</v>
      </c>
      <c r="Q208" s="12">
        <f>O208*P208</f>
        <v>8</v>
      </c>
      <c r="R208" s="13">
        <f>IF(Q208=0,0,(K208-Q208)/K208)</f>
        <v>0.33333333333333331</v>
      </c>
    </row>
    <row r="209" spans="1:18" ht="63.75" x14ac:dyDescent="0.25">
      <c r="A209" s="3"/>
      <c r="B209" s="30"/>
      <c r="C209" s="9" t="s">
        <v>273</v>
      </c>
      <c r="D209" s="9" t="s">
        <v>409</v>
      </c>
      <c r="E209" s="9" t="s">
        <v>796</v>
      </c>
      <c r="F209" s="9" t="s">
        <v>797</v>
      </c>
      <c r="G209" s="9"/>
      <c r="H209" s="9" t="s">
        <v>84</v>
      </c>
      <c r="I209" s="4">
        <v>3</v>
      </c>
      <c r="J209" s="4">
        <v>3</v>
      </c>
      <c r="K209" s="12">
        <f>I209*J209</f>
        <v>9</v>
      </c>
      <c r="L209" s="4">
        <f>IF(K209=0,0,IF(K209&lt;4,5,IF(K209&lt;10,4,IF(K209&lt;13,3,IF(K209&lt;17,2,1)))))</f>
        <v>4</v>
      </c>
      <c r="M209" s="9" t="s">
        <v>798</v>
      </c>
      <c r="N209" s="21" t="str">
        <f>IF(L209=1,"İŞVEREN / TESLİM TARİHİNDEN SONRAKİ BİR AY İÇİNDE",IF(L209=2,"İŞVEREN / TESLİM TARİHİNDEN SONRAKİ ÜÇ AY İÇİNDE","İŞVEREN / SÜREKLİ DENETİM"))</f>
        <v>İŞVEREN / SÜREKLİ DENETİM</v>
      </c>
      <c r="O209" s="4">
        <f>IF(I209&lt;4,I209-1,I209-2)</f>
        <v>2</v>
      </c>
      <c r="P209" s="4">
        <f>J209</f>
        <v>3</v>
      </c>
      <c r="Q209" s="12">
        <f>O209*P209</f>
        <v>6</v>
      </c>
      <c r="R209" s="13">
        <f>IF(Q209=0,0,(K209-Q209)/K209)</f>
        <v>0.33333333333333331</v>
      </c>
    </row>
    <row r="210" spans="1:18" ht="38.25" x14ac:dyDescent="0.25">
      <c r="A210" s="3"/>
      <c r="B210" s="30"/>
      <c r="C210" s="9" t="s">
        <v>273</v>
      </c>
      <c r="D210" s="9" t="s">
        <v>409</v>
      </c>
      <c r="E210" s="9" t="s">
        <v>799</v>
      </c>
      <c r="F210" s="9" t="s">
        <v>797</v>
      </c>
      <c r="G210" s="9"/>
      <c r="H210" s="9" t="s">
        <v>84</v>
      </c>
      <c r="I210" s="4">
        <v>3</v>
      </c>
      <c r="J210" s="4">
        <v>3</v>
      </c>
      <c r="K210" s="12">
        <f>I210*J210</f>
        <v>9</v>
      </c>
      <c r="L210" s="4">
        <f>IF(K210=0,0,IF(K210&lt;4,5,IF(K210&lt;10,4,IF(K210&lt;13,3,IF(K210&lt;17,2,1)))))</f>
        <v>4</v>
      </c>
      <c r="M210" s="9" t="s">
        <v>800</v>
      </c>
      <c r="N210" s="21" t="str">
        <f>IF(L210=1,"İŞVEREN / TESLİM TARİHİNDEN SONRAKİ BİR AY İÇİNDE",IF(L210=2,"İŞVEREN / TESLİM TARİHİNDEN SONRAKİ ÜÇ AY İÇİNDE","İŞVEREN / SÜREKLİ DENETİM"))</f>
        <v>İŞVEREN / SÜREKLİ DENETİM</v>
      </c>
      <c r="O210" s="4">
        <f>IF(I210&lt;4,I210-1,I210-2)</f>
        <v>2</v>
      </c>
      <c r="P210" s="4">
        <f>J210</f>
        <v>3</v>
      </c>
      <c r="Q210" s="12">
        <f>O210*P210</f>
        <v>6</v>
      </c>
      <c r="R210" s="13">
        <f>IF(Q210=0,0,(K210-Q210)/K210)</f>
        <v>0.33333333333333331</v>
      </c>
    </row>
    <row r="211" spans="1:18" ht="60.75" customHeight="1" x14ac:dyDescent="0.25">
      <c r="A211" s="3"/>
      <c r="B211" s="30"/>
      <c r="C211" s="9" t="s">
        <v>273</v>
      </c>
      <c r="D211" s="9" t="s">
        <v>409</v>
      </c>
      <c r="E211" s="9" t="s">
        <v>628</v>
      </c>
      <c r="F211" s="9" t="s">
        <v>181</v>
      </c>
      <c r="G211" s="9"/>
      <c r="H211" s="9" t="s">
        <v>84</v>
      </c>
      <c r="I211" s="4">
        <v>3</v>
      </c>
      <c r="J211" s="4">
        <v>4</v>
      </c>
      <c r="K211" s="12">
        <f t="shared" si="49"/>
        <v>12</v>
      </c>
      <c r="L211" s="4">
        <f t="shared" si="50"/>
        <v>3</v>
      </c>
      <c r="M211" s="9" t="s">
        <v>629</v>
      </c>
      <c r="N211" s="21" t="str">
        <f t="shared" si="51"/>
        <v>İŞVEREN / SÜREKLİ DENETİM</v>
      </c>
      <c r="O211" s="4">
        <f t="shared" si="52"/>
        <v>2</v>
      </c>
      <c r="P211" s="4">
        <f t="shared" si="53"/>
        <v>4</v>
      </c>
      <c r="Q211" s="12">
        <f t="shared" si="54"/>
        <v>8</v>
      </c>
      <c r="R211" s="13">
        <f t="shared" si="55"/>
        <v>0.33333333333333331</v>
      </c>
    </row>
    <row r="212" spans="1:18" ht="62.25" customHeight="1" x14ac:dyDescent="0.25">
      <c r="A212" s="3"/>
      <c r="B212" s="30"/>
      <c r="C212" s="9" t="s">
        <v>273</v>
      </c>
      <c r="D212" s="9" t="s">
        <v>409</v>
      </c>
      <c r="E212" s="9" t="s">
        <v>630</v>
      </c>
      <c r="F212" s="9" t="s">
        <v>631</v>
      </c>
      <c r="G212" s="9"/>
      <c r="H212" s="9" t="s">
        <v>84</v>
      </c>
      <c r="I212" s="4">
        <v>3</v>
      </c>
      <c r="J212" s="4">
        <v>4</v>
      </c>
      <c r="K212" s="12">
        <f t="shared" si="49"/>
        <v>12</v>
      </c>
      <c r="L212" s="4">
        <f t="shared" si="50"/>
        <v>3</v>
      </c>
      <c r="M212" s="9" t="s">
        <v>632</v>
      </c>
      <c r="N212" s="21" t="str">
        <f t="shared" si="51"/>
        <v>İŞVEREN / SÜREKLİ DENETİM</v>
      </c>
      <c r="O212" s="4">
        <f t="shared" si="52"/>
        <v>2</v>
      </c>
      <c r="P212" s="4">
        <f t="shared" si="53"/>
        <v>4</v>
      </c>
      <c r="Q212" s="12">
        <f t="shared" si="54"/>
        <v>8</v>
      </c>
      <c r="R212" s="13">
        <f t="shared" si="55"/>
        <v>0.33333333333333331</v>
      </c>
    </row>
    <row r="213" spans="1:18" ht="25.5" x14ac:dyDescent="0.25">
      <c r="A213" s="3"/>
      <c r="B213" s="30"/>
      <c r="C213" s="9" t="s">
        <v>273</v>
      </c>
      <c r="D213" s="9" t="s">
        <v>410</v>
      </c>
      <c r="E213" s="9" t="s">
        <v>633</v>
      </c>
      <c r="F213" s="9" t="s">
        <v>412</v>
      </c>
      <c r="G213" s="9"/>
      <c r="H213" s="9" t="s">
        <v>84</v>
      </c>
      <c r="I213" s="4">
        <v>3</v>
      </c>
      <c r="J213" s="4">
        <v>4</v>
      </c>
      <c r="K213" s="12">
        <f t="shared" si="49"/>
        <v>12</v>
      </c>
      <c r="L213" s="4">
        <f t="shared" si="50"/>
        <v>3</v>
      </c>
      <c r="M213" s="9" t="s">
        <v>634</v>
      </c>
      <c r="N213" s="21" t="str">
        <f t="shared" si="51"/>
        <v>İŞVEREN / SÜREKLİ DENETİM</v>
      </c>
      <c r="O213" s="4">
        <f t="shared" si="52"/>
        <v>2</v>
      </c>
      <c r="P213" s="4">
        <f t="shared" si="53"/>
        <v>4</v>
      </c>
      <c r="Q213" s="12">
        <f t="shared" si="54"/>
        <v>8</v>
      </c>
      <c r="R213" s="13">
        <f t="shared" si="55"/>
        <v>0.33333333333333331</v>
      </c>
    </row>
    <row r="214" spans="1:18" ht="25.5" x14ac:dyDescent="0.25">
      <c r="A214" s="3"/>
      <c r="B214" s="30"/>
      <c r="C214" s="9" t="s">
        <v>273</v>
      </c>
      <c r="D214" s="9" t="s">
        <v>410</v>
      </c>
      <c r="E214" s="9" t="s">
        <v>635</v>
      </c>
      <c r="F214" s="9" t="s">
        <v>636</v>
      </c>
      <c r="G214" s="9"/>
      <c r="H214" s="9" t="s">
        <v>84</v>
      </c>
      <c r="I214" s="4">
        <v>4</v>
      </c>
      <c r="J214" s="4">
        <v>3</v>
      </c>
      <c r="K214" s="12">
        <f t="shared" si="49"/>
        <v>12</v>
      </c>
      <c r="L214" s="4">
        <f t="shared" si="50"/>
        <v>3</v>
      </c>
      <c r="M214" s="9" t="s">
        <v>939</v>
      </c>
      <c r="N214" s="21" t="str">
        <f t="shared" si="51"/>
        <v>İŞVEREN / SÜREKLİ DENETİM</v>
      </c>
      <c r="O214" s="4">
        <f t="shared" si="52"/>
        <v>2</v>
      </c>
      <c r="P214" s="4">
        <f t="shared" si="53"/>
        <v>3</v>
      </c>
      <c r="Q214" s="12">
        <f t="shared" si="54"/>
        <v>6</v>
      </c>
      <c r="R214" s="13">
        <f t="shared" si="55"/>
        <v>0.5</v>
      </c>
    </row>
    <row r="215" spans="1:18" ht="25.5" x14ac:dyDescent="0.25">
      <c r="A215" s="3"/>
      <c r="B215" s="30"/>
      <c r="C215" s="9" t="s">
        <v>273</v>
      </c>
      <c r="D215" s="9" t="s">
        <v>410</v>
      </c>
      <c r="E215" s="9" t="s">
        <v>635</v>
      </c>
      <c r="F215" s="9" t="s">
        <v>637</v>
      </c>
      <c r="G215" s="9"/>
      <c r="H215" s="9" t="s">
        <v>84</v>
      </c>
      <c r="I215" s="4">
        <v>4</v>
      </c>
      <c r="J215" s="4">
        <v>3</v>
      </c>
      <c r="K215" s="12">
        <f t="shared" si="49"/>
        <v>12</v>
      </c>
      <c r="L215" s="4">
        <f t="shared" si="50"/>
        <v>3</v>
      </c>
      <c r="M215" s="9" t="s">
        <v>638</v>
      </c>
      <c r="N215" s="21" t="str">
        <f t="shared" si="51"/>
        <v>İŞVEREN / SÜREKLİ DENETİM</v>
      </c>
      <c r="O215" s="4">
        <f t="shared" si="52"/>
        <v>2</v>
      </c>
      <c r="P215" s="4">
        <f t="shared" si="53"/>
        <v>3</v>
      </c>
      <c r="Q215" s="12">
        <f t="shared" si="54"/>
        <v>6</v>
      </c>
      <c r="R215" s="13">
        <f t="shared" si="55"/>
        <v>0.5</v>
      </c>
    </row>
    <row r="216" spans="1:18" ht="25.5" x14ac:dyDescent="0.25">
      <c r="A216" s="3"/>
      <c r="B216" s="30"/>
      <c r="C216" s="9" t="s">
        <v>273</v>
      </c>
      <c r="D216" s="9" t="s">
        <v>410</v>
      </c>
      <c r="E216" s="9" t="s">
        <v>639</v>
      </c>
      <c r="F216" s="9" t="s">
        <v>640</v>
      </c>
      <c r="G216" s="9"/>
      <c r="H216" s="9" t="s">
        <v>84</v>
      </c>
      <c r="I216" s="4">
        <v>4</v>
      </c>
      <c r="J216" s="4">
        <v>3</v>
      </c>
      <c r="K216" s="12">
        <f t="shared" si="49"/>
        <v>12</v>
      </c>
      <c r="L216" s="4">
        <f t="shared" si="50"/>
        <v>3</v>
      </c>
      <c r="M216" s="9" t="s">
        <v>641</v>
      </c>
      <c r="N216" s="21" t="str">
        <f t="shared" si="51"/>
        <v>İŞVEREN / SÜREKLİ DENETİM</v>
      </c>
      <c r="O216" s="4">
        <f t="shared" si="52"/>
        <v>2</v>
      </c>
      <c r="P216" s="4">
        <f t="shared" si="53"/>
        <v>3</v>
      </c>
      <c r="Q216" s="12">
        <f t="shared" si="54"/>
        <v>6</v>
      </c>
      <c r="R216" s="13">
        <f t="shared" si="55"/>
        <v>0.5</v>
      </c>
    </row>
    <row r="217" spans="1:18" ht="25.5" x14ac:dyDescent="0.25">
      <c r="A217" s="3"/>
      <c r="B217" s="30"/>
      <c r="C217" s="9" t="s">
        <v>273</v>
      </c>
      <c r="D217" s="9" t="s">
        <v>410</v>
      </c>
      <c r="E217" s="9" t="s">
        <v>642</v>
      </c>
      <c r="F217" s="9" t="s">
        <v>320</v>
      </c>
      <c r="G217" s="9"/>
      <c r="H217" s="9" t="s">
        <v>84</v>
      </c>
      <c r="I217" s="4">
        <v>4</v>
      </c>
      <c r="J217" s="4">
        <v>3</v>
      </c>
      <c r="K217" s="12">
        <f t="shared" si="49"/>
        <v>12</v>
      </c>
      <c r="L217" s="4">
        <f t="shared" si="50"/>
        <v>3</v>
      </c>
      <c r="M217" s="9" t="s">
        <v>617</v>
      </c>
      <c r="N217" s="21" t="str">
        <f t="shared" si="51"/>
        <v>İŞVEREN / SÜREKLİ DENETİM</v>
      </c>
      <c r="O217" s="4">
        <f t="shared" si="52"/>
        <v>2</v>
      </c>
      <c r="P217" s="4">
        <f t="shared" si="53"/>
        <v>3</v>
      </c>
      <c r="Q217" s="12">
        <f t="shared" si="54"/>
        <v>6</v>
      </c>
      <c r="R217" s="13">
        <f t="shared" si="55"/>
        <v>0.5</v>
      </c>
    </row>
    <row r="218" spans="1:18" ht="51" x14ac:dyDescent="0.25">
      <c r="A218" s="3"/>
      <c r="B218" s="30"/>
      <c r="C218" s="9" t="s">
        <v>273</v>
      </c>
      <c r="D218" s="9" t="s">
        <v>410</v>
      </c>
      <c r="E218" s="9" t="s">
        <v>411</v>
      </c>
      <c r="F218" s="9" t="s">
        <v>412</v>
      </c>
      <c r="G218" s="9"/>
      <c r="H218" s="9" t="s">
        <v>84</v>
      </c>
      <c r="I218" s="4">
        <v>4</v>
      </c>
      <c r="J218" s="4">
        <v>4</v>
      </c>
      <c r="K218" s="12">
        <f t="shared" ref="K218:K223" si="63">I218*J218</f>
        <v>16</v>
      </c>
      <c r="L218" s="4">
        <f t="shared" ref="L218:L223" si="64">IF(K218=0,0,IF(K218&lt;4,5,IF(K218&lt;10,4,IF(K218&lt;13,3,IF(K218&lt;17,2,1)))))</f>
        <v>2</v>
      </c>
      <c r="M218" s="9" t="s">
        <v>413</v>
      </c>
      <c r="N218" s="21" t="str">
        <f t="shared" ref="N218:N223" si="65">IF(L218=1,"İŞVEREN / TESLİM TARİHİNDEN SONRAKİ BİR AY İÇİNDE",IF(L218=2,"İŞVEREN / TESLİM TARİHİNDEN SONRAKİ ÜÇ AY İÇİNDE","İŞVEREN / SÜREKLİ DENETİM"))</f>
        <v>İŞVEREN / TESLİM TARİHİNDEN SONRAKİ ÜÇ AY İÇİNDE</v>
      </c>
      <c r="O218" s="4">
        <f t="shared" ref="O218:O223" si="66">IF(I218&lt;4,I218-1,I218-2)</f>
        <v>2</v>
      </c>
      <c r="P218" s="4">
        <f>J218</f>
        <v>4</v>
      </c>
      <c r="Q218" s="12">
        <f t="shared" ref="Q218:Q223" si="67">O218*P218</f>
        <v>8</v>
      </c>
      <c r="R218" s="13">
        <f t="shared" ref="R218:R223" si="68">IF(Q218=0,0,(K218-Q218)/K218)</f>
        <v>0.5</v>
      </c>
    </row>
    <row r="219" spans="1:18" ht="38.25" x14ac:dyDescent="0.25">
      <c r="A219" s="3"/>
      <c r="B219" s="30"/>
      <c r="C219" s="9" t="s">
        <v>273</v>
      </c>
      <c r="D219" s="9" t="s">
        <v>410</v>
      </c>
      <c r="E219" s="9" t="s">
        <v>742</v>
      </c>
      <c r="F219" s="9" t="s">
        <v>664</v>
      </c>
      <c r="G219" s="9"/>
      <c r="H219" s="9" t="s">
        <v>84</v>
      </c>
      <c r="I219" s="4">
        <v>2</v>
      </c>
      <c r="J219" s="4">
        <v>5</v>
      </c>
      <c r="K219" s="12">
        <f t="shared" si="63"/>
        <v>10</v>
      </c>
      <c r="L219" s="4">
        <f t="shared" si="64"/>
        <v>3</v>
      </c>
      <c r="M219" s="9" t="s">
        <v>743</v>
      </c>
      <c r="N219" s="21" t="str">
        <f t="shared" si="65"/>
        <v>İŞVEREN / SÜREKLİ DENETİM</v>
      </c>
      <c r="O219" s="4">
        <f t="shared" si="66"/>
        <v>1</v>
      </c>
      <c r="P219" s="4">
        <f>J219</f>
        <v>5</v>
      </c>
      <c r="Q219" s="12">
        <f t="shared" si="67"/>
        <v>5</v>
      </c>
      <c r="R219" s="13">
        <f t="shared" si="68"/>
        <v>0.5</v>
      </c>
    </row>
    <row r="220" spans="1:18" ht="38.25" x14ac:dyDescent="0.25">
      <c r="A220" s="3"/>
      <c r="B220" s="30"/>
      <c r="C220" s="9" t="s">
        <v>273</v>
      </c>
      <c r="D220" s="9" t="s">
        <v>410</v>
      </c>
      <c r="E220" s="9" t="s">
        <v>976</v>
      </c>
      <c r="F220" s="9" t="s">
        <v>664</v>
      </c>
      <c r="G220" s="9"/>
      <c r="H220" s="9" t="s">
        <v>84</v>
      </c>
      <c r="I220" s="4">
        <v>2</v>
      </c>
      <c r="J220" s="4">
        <v>5</v>
      </c>
      <c r="K220" s="12">
        <f t="shared" si="63"/>
        <v>10</v>
      </c>
      <c r="L220" s="4">
        <f t="shared" si="64"/>
        <v>3</v>
      </c>
      <c r="M220" s="9" t="s">
        <v>977</v>
      </c>
      <c r="N220" s="21" t="str">
        <f t="shared" si="65"/>
        <v>İŞVEREN / SÜREKLİ DENETİM</v>
      </c>
      <c r="O220" s="4">
        <f t="shared" si="66"/>
        <v>1</v>
      </c>
      <c r="P220" s="4">
        <f>J220</f>
        <v>5</v>
      </c>
      <c r="Q220" s="12">
        <f t="shared" si="67"/>
        <v>5</v>
      </c>
      <c r="R220" s="13">
        <f t="shared" si="68"/>
        <v>0.5</v>
      </c>
    </row>
    <row r="221" spans="1:18" ht="25.5" x14ac:dyDescent="0.25">
      <c r="A221" s="3"/>
      <c r="B221" s="30"/>
      <c r="C221" s="9" t="s">
        <v>273</v>
      </c>
      <c r="D221" s="9" t="s">
        <v>410</v>
      </c>
      <c r="E221" s="9" t="s">
        <v>801</v>
      </c>
      <c r="F221" s="9" t="s">
        <v>802</v>
      </c>
      <c r="G221" s="9"/>
      <c r="H221" s="9" t="s">
        <v>84</v>
      </c>
      <c r="I221" s="4">
        <v>3</v>
      </c>
      <c r="J221" s="4">
        <v>3</v>
      </c>
      <c r="K221" s="12">
        <f t="shared" si="63"/>
        <v>9</v>
      </c>
      <c r="L221" s="4">
        <f t="shared" si="64"/>
        <v>4</v>
      </c>
      <c r="M221" s="9" t="s">
        <v>803</v>
      </c>
      <c r="N221" s="21" t="str">
        <f t="shared" si="65"/>
        <v>İŞVEREN / SÜREKLİ DENETİM</v>
      </c>
      <c r="O221" s="4">
        <f t="shared" si="66"/>
        <v>2</v>
      </c>
      <c r="P221" s="4">
        <f>J221</f>
        <v>3</v>
      </c>
      <c r="Q221" s="12">
        <f t="shared" si="67"/>
        <v>6</v>
      </c>
      <c r="R221" s="13">
        <f t="shared" si="68"/>
        <v>0.33333333333333331</v>
      </c>
    </row>
    <row r="222" spans="1:18" ht="25.5" x14ac:dyDescent="0.25">
      <c r="A222" s="3"/>
      <c r="B222" s="30"/>
      <c r="C222" s="9" t="s">
        <v>273</v>
      </c>
      <c r="D222" s="9" t="s">
        <v>410</v>
      </c>
      <c r="E222" s="9" t="s">
        <v>804</v>
      </c>
      <c r="F222" s="9" t="s">
        <v>805</v>
      </c>
      <c r="G222" s="9"/>
      <c r="H222" s="9" t="s">
        <v>84</v>
      </c>
      <c r="I222" s="4">
        <v>3</v>
      </c>
      <c r="J222" s="4">
        <v>3</v>
      </c>
      <c r="K222" s="12">
        <f t="shared" si="63"/>
        <v>9</v>
      </c>
      <c r="L222" s="4">
        <f t="shared" si="64"/>
        <v>4</v>
      </c>
      <c r="M222" s="9" t="s">
        <v>806</v>
      </c>
      <c r="N222" s="21" t="str">
        <f t="shared" si="65"/>
        <v>İŞVEREN / SÜREKLİ DENETİM</v>
      </c>
      <c r="O222" s="4">
        <f t="shared" si="66"/>
        <v>2</v>
      </c>
      <c r="P222" s="4">
        <f>J222</f>
        <v>3</v>
      </c>
      <c r="Q222" s="12">
        <f t="shared" si="67"/>
        <v>6</v>
      </c>
      <c r="R222" s="13">
        <f t="shared" si="68"/>
        <v>0.33333333333333331</v>
      </c>
    </row>
    <row r="223" spans="1:18" ht="25.5" x14ac:dyDescent="0.25">
      <c r="A223" s="3"/>
      <c r="B223" s="30"/>
      <c r="C223" s="9" t="s">
        <v>273</v>
      </c>
      <c r="D223" s="9" t="s">
        <v>410</v>
      </c>
      <c r="E223" s="9" t="s">
        <v>891</v>
      </c>
      <c r="F223" s="9" t="s">
        <v>892</v>
      </c>
      <c r="G223" s="9"/>
      <c r="H223" s="9" t="s">
        <v>84</v>
      </c>
      <c r="I223" s="4">
        <v>2</v>
      </c>
      <c r="J223" s="4">
        <v>4</v>
      </c>
      <c r="K223" s="12">
        <f t="shared" si="63"/>
        <v>8</v>
      </c>
      <c r="L223" s="4">
        <f t="shared" si="64"/>
        <v>4</v>
      </c>
      <c r="M223" s="9" t="s">
        <v>893</v>
      </c>
      <c r="N223" s="21" t="str">
        <f t="shared" si="65"/>
        <v>İŞVEREN / SÜREKLİ DENETİM</v>
      </c>
      <c r="O223" s="4">
        <f t="shared" si="66"/>
        <v>1</v>
      </c>
      <c r="P223" s="4">
        <v>5</v>
      </c>
      <c r="Q223" s="12">
        <f t="shared" si="67"/>
        <v>5</v>
      </c>
      <c r="R223" s="13">
        <f t="shared" si="68"/>
        <v>0.375</v>
      </c>
    </row>
    <row r="224" spans="1:18" ht="38.25" x14ac:dyDescent="0.25">
      <c r="A224" s="3"/>
      <c r="B224" s="30"/>
      <c r="C224" s="9" t="s">
        <v>273</v>
      </c>
      <c r="D224" s="9" t="s">
        <v>410</v>
      </c>
      <c r="E224" s="9" t="s">
        <v>643</v>
      </c>
      <c r="F224" s="9" t="s">
        <v>644</v>
      </c>
      <c r="G224" s="9"/>
      <c r="H224" s="9" t="s">
        <v>84</v>
      </c>
      <c r="I224" s="4">
        <v>4</v>
      </c>
      <c r="J224" s="4">
        <v>3</v>
      </c>
      <c r="K224" s="12">
        <f t="shared" si="49"/>
        <v>12</v>
      </c>
      <c r="L224" s="4">
        <f t="shared" si="50"/>
        <v>3</v>
      </c>
      <c r="M224" s="9" t="s">
        <v>645</v>
      </c>
      <c r="N224" s="21" t="str">
        <f t="shared" si="51"/>
        <v>İŞVEREN / SÜREKLİ DENETİM</v>
      </c>
      <c r="O224" s="4">
        <f t="shared" si="52"/>
        <v>2</v>
      </c>
      <c r="P224" s="4">
        <f t="shared" si="53"/>
        <v>3</v>
      </c>
      <c r="Q224" s="12">
        <f t="shared" si="54"/>
        <v>6</v>
      </c>
      <c r="R224" s="13">
        <f t="shared" si="55"/>
        <v>0.5</v>
      </c>
    </row>
    <row r="225" spans="1:18" ht="38.25" x14ac:dyDescent="0.25">
      <c r="A225" s="3"/>
      <c r="B225" s="30"/>
      <c r="C225" s="9" t="s">
        <v>273</v>
      </c>
      <c r="D225" s="9" t="s">
        <v>414</v>
      </c>
      <c r="E225" s="9" t="s">
        <v>415</v>
      </c>
      <c r="F225" s="9" t="s">
        <v>416</v>
      </c>
      <c r="G225" s="9"/>
      <c r="H225" s="9" t="s">
        <v>84</v>
      </c>
      <c r="I225" s="4">
        <v>4</v>
      </c>
      <c r="J225" s="4">
        <v>4</v>
      </c>
      <c r="K225" s="12">
        <f>I225*J225</f>
        <v>16</v>
      </c>
      <c r="L225" s="4">
        <f>IF(K225=0,0,IF(K225&lt;4,5,IF(K225&lt;10,4,IF(K225&lt;13,3,IF(K225&lt;17,2,1)))))</f>
        <v>2</v>
      </c>
      <c r="M225" s="9" t="s">
        <v>417</v>
      </c>
      <c r="N225" s="21" t="str">
        <f>IF(L225=1,"İŞVEREN / TESLİM TARİHİNDEN SONRAKİ BİR AY İÇİNDE",IF(L225=2,"İŞVEREN / TESLİM TARİHİNDEN SONRAKİ ÜÇ AY İÇİNDE","İŞVEREN / SÜREKLİ DENETİM"))</f>
        <v>İŞVEREN / TESLİM TARİHİNDEN SONRAKİ ÜÇ AY İÇİNDE</v>
      </c>
      <c r="O225" s="4">
        <f>IF(I225&lt;4,I225-1,I225-2)</f>
        <v>2</v>
      </c>
      <c r="P225" s="4">
        <f>J225</f>
        <v>4</v>
      </c>
      <c r="Q225" s="12">
        <f>O225*P225</f>
        <v>8</v>
      </c>
      <c r="R225" s="13">
        <f>IF(Q225=0,0,(K225-Q225)/K225)</f>
        <v>0.5</v>
      </c>
    </row>
    <row r="226" spans="1:18" ht="38.25" x14ac:dyDescent="0.25">
      <c r="A226" s="3"/>
      <c r="B226" s="30"/>
      <c r="C226" s="9" t="s">
        <v>273</v>
      </c>
      <c r="D226" s="9" t="s">
        <v>414</v>
      </c>
      <c r="E226" s="9" t="s">
        <v>744</v>
      </c>
      <c r="F226" s="9" t="s">
        <v>320</v>
      </c>
      <c r="G226" s="9"/>
      <c r="H226" s="9" t="s">
        <v>84</v>
      </c>
      <c r="I226" s="4">
        <v>2</v>
      </c>
      <c r="J226" s="4">
        <v>5</v>
      </c>
      <c r="K226" s="12">
        <f>I226*J226</f>
        <v>10</v>
      </c>
      <c r="L226" s="4">
        <f>IF(K226=0,0,IF(K226&lt;4,5,IF(K226&lt;10,4,IF(K226&lt;13,3,IF(K226&lt;17,2,1)))))</f>
        <v>3</v>
      </c>
      <c r="M226" s="9" t="s">
        <v>745</v>
      </c>
      <c r="N226" s="21" t="str">
        <f>IF(L226=1,"İŞVEREN / TESLİM TARİHİNDEN SONRAKİ BİR AY İÇİNDE",IF(L226=2,"İŞVEREN / TESLİM TARİHİNDEN SONRAKİ ÜÇ AY İÇİNDE","İŞVEREN / SÜREKLİ DENETİM"))</f>
        <v>İŞVEREN / SÜREKLİ DENETİM</v>
      </c>
      <c r="O226" s="4">
        <f>IF(I226&lt;4,I226-1,I226-2)</f>
        <v>1</v>
      </c>
      <c r="P226" s="4">
        <f>J226</f>
        <v>5</v>
      </c>
      <c r="Q226" s="12">
        <f>O226*P226</f>
        <v>5</v>
      </c>
      <c r="R226" s="13">
        <f>IF(Q226=0,0,(K226-Q226)/K226)</f>
        <v>0.5</v>
      </c>
    </row>
    <row r="227" spans="1:18" ht="25.5" x14ac:dyDescent="0.25">
      <c r="A227" s="3"/>
      <c r="B227" s="30"/>
      <c r="C227" s="9" t="s">
        <v>273</v>
      </c>
      <c r="D227" s="9" t="s">
        <v>414</v>
      </c>
      <c r="E227" s="9" t="s">
        <v>646</v>
      </c>
      <c r="F227" s="9" t="s">
        <v>647</v>
      </c>
      <c r="G227" s="9"/>
      <c r="H227" s="9" t="s">
        <v>84</v>
      </c>
      <c r="I227" s="4">
        <v>4</v>
      </c>
      <c r="J227" s="4">
        <v>3</v>
      </c>
      <c r="K227" s="12">
        <f t="shared" si="49"/>
        <v>12</v>
      </c>
      <c r="L227" s="4">
        <f t="shared" si="50"/>
        <v>3</v>
      </c>
      <c r="M227" s="9" t="s">
        <v>940</v>
      </c>
      <c r="N227" s="21" t="str">
        <f t="shared" si="51"/>
        <v>İŞVEREN / SÜREKLİ DENETİM</v>
      </c>
      <c r="O227" s="4">
        <f t="shared" si="52"/>
        <v>2</v>
      </c>
      <c r="P227" s="4">
        <f t="shared" si="53"/>
        <v>3</v>
      </c>
      <c r="Q227" s="12">
        <f t="shared" si="54"/>
        <v>6</v>
      </c>
      <c r="R227" s="13">
        <f t="shared" si="55"/>
        <v>0.5</v>
      </c>
    </row>
    <row r="228" spans="1:18" ht="25.5" x14ac:dyDescent="0.25">
      <c r="A228" s="3"/>
      <c r="B228" s="30"/>
      <c r="C228" s="9" t="s">
        <v>273</v>
      </c>
      <c r="D228" s="9" t="s">
        <v>414</v>
      </c>
      <c r="E228" s="9" t="s">
        <v>648</v>
      </c>
      <c r="F228" s="9" t="s">
        <v>649</v>
      </c>
      <c r="G228" s="9"/>
      <c r="H228" s="9" t="s">
        <v>84</v>
      </c>
      <c r="I228" s="4">
        <v>4</v>
      </c>
      <c r="J228" s="4">
        <v>3</v>
      </c>
      <c r="K228" s="12">
        <f t="shared" si="49"/>
        <v>12</v>
      </c>
      <c r="L228" s="4">
        <f t="shared" si="50"/>
        <v>3</v>
      </c>
      <c r="M228" s="9" t="s">
        <v>650</v>
      </c>
      <c r="N228" s="21" t="str">
        <f t="shared" si="51"/>
        <v>İŞVEREN / SÜREKLİ DENETİM</v>
      </c>
      <c r="O228" s="4">
        <f t="shared" si="52"/>
        <v>2</v>
      </c>
      <c r="P228" s="4">
        <f t="shared" si="53"/>
        <v>3</v>
      </c>
      <c r="Q228" s="12">
        <f t="shared" si="54"/>
        <v>6</v>
      </c>
      <c r="R228" s="13">
        <f t="shared" si="55"/>
        <v>0.5</v>
      </c>
    </row>
    <row r="229" spans="1:18" ht="25.5" x14ac:dyDescent="0.25">
      <c r="A229" s="3"/>
      <c r="B229" s="30"/>
      <c r="C229" s="9" t="s">
        <v>273</v>
      </c>
      <c r="D229" s="9" t="s">
        <v>414</v>
      </c>
      <c r="E229" s="9" t="s">
        <v>651</v>
      </c>
      <c r="F229" s="9" t="s">
        <v>416</v>
      </c>
      <c r="G229" s="9"/>
      <c r="H229" s="9" t="s">
        <v>84</v>
      </c>
      <c r="I229" s="4">
        <v>3</v>
      </c>
      <c r="J229" s="4">
        <v>4</v>
      </c>
      <c r="K229" s="12">
        <f t="shared" si="49"/>
        <v>12</v>
      </c>
      <c r="L229" s="4">
        <f t="shared" si="50"/>
        <v>3</v>
      </c>
      <c r="M229" s="9" t="s">
        <v>941</v>
      </c>
      <c r="N229" s="21" t="str">
        <f t="shared" si="51"/>
        <v>İŞVEREN / SÜREKLİ DENETİM</v>
      </c>
      <c r="O229" s="4">
        <f t="shared" si="52"/>
        <v>2</v>
      </c>
      <c r="P229" s="4">
        <f t="shared" si="53"/>
        <v>4</v>
      </c>
      <c r="Q229" s="12">
        <f t="shared" si="54"/>
        <v>8</v>
      </c>
      <c r="R229" s="13">
        <f t="shared" si="55"/>
        <v>0.33333333333333331</v>
      </c>
    </row>
    <row r="230" spans="1:18" ht="25.5" x14ac:dyDescent="0.25">
      <c r="A230" s="3"/>
      <c r="B230" s="30"/>
      <c r="C230" s="9" t="s">
        <v>273</v>
      </c>
      <c r="D230" s="9" t="s">
        <v>414</v>
      </c>
      <c r="E230" s="9" t="s">
        <v>652</v>
      </c>
      <c r="F230" s="9" t="s">
        <v>416</v>
      </c>
      <c r="G230" s="9"/>
      <c r="H230" s="9" t="s">
        <v>84</v>
      </c>
      <c r="I230" s="4">
        <v>3</v>
      </c>
      <c r="J230" s="4">
        <v>4</v>
      </c>
      <c r="K230" s="12">
        <f t="shared" si="49"/>
        <v>12</v>
      </c>
      <c r="L230" s="4">
        <f t="shared" si="50"/>
        <v>3</v>
      </c>
      <c r="M230" s="9" t="s">
        <v>653</v>
      </c>
      <c r="N230" s="21" t="str">
        <f t="shared" si="51"/>
        <v>İŞVEREN / SÜREKLİ DENETİM</v>
      </c>
      <c r="O230" s="4">
        <f t="shared" si="52"/>
        <v>2</v>
      </c>
      <c r="P230" s="4">
        <f t="shared" si="53"/>
        <v>4</v>
      </c>
      <c r="Q230" s="12">
        <f t="shared" si="54"/>
        <v>8</v>
      </c>
      <c r="R230" s="13">
        <f t="shared" si="55"/>
        <v>0.33333333333333331</v>
      </c>
    </row>
    <row r="231" spans="1:18" ht="25.5" x14ac:dyDescent="0.25">
      <c r="A231" s="3"/>
      <c r="B231" s="30"/>
      <c r="C231" s="9" t="s">
        <v>273</v>
      </c>
      <c r="D231" s="9" t="s">
        <v>414</v>
      </c>
      <c r="E231" s="9" t="s">
        <v>654</v>
      </c>
      <c r="F231" s="9" t="s">
        <v>416</v>
      </c>
      <c r="G231" s="9"/>
      <c r="H231" s="9" t="s">
        <v>84</v>
      </c>
      <c r="I231" s="4">
        <v>3</v>
      </c>
      <c r="J231" s="4">
        <v>4</v>
      </c>
      <c r="K231" s="12">
        <f t="shared" si="49"/>
        <v>12</v>
      </c>
      <c r="L231" s="4">
        <f t="shared" si="50"/>
        <v>3</v>
      </c>
      <c r="M231" s="9" t="s">
        <v>655</v>
      </c>
      <c r="N231" s="21" t="str">
        <f t="shared" si="51"/>
        <v>İŞVEREN / SÜREKLİ DENETİM</v>
      </c>
      <c r="O231" s="4">
        <f t="shared" si="52"/>
        <v>2</v>
      </c>
      <c r="P231" s="4">
        <f t="shared" si="53"/>
        <v>4</v>
      </c>
      <c r="Q231" s="12">
        <f t="shared" si="54"/>
        <v>8</v>
      </c>
      <c r="R231" s="13">
        <f t="shared" si="55"/>
        <v>0.33333333333333331</v>
      </c>
    </row>
    <row r="232" spans="1:18" ht="25.5" x14ac:dyDescent="0.25">
      <c r="A232" s="3"/>
      <c r="B232" s="30"/>
      <c r="C232" s="9" t="s">
        <v>273</v>
      </c>
      <c r="D232" s="9" t="s">
        <v>414</v>
      </c>
      <c r="E232" s="9" t="s">
        <v>656</v>
      </c>
      <c r="F232" s="9" t="s">
        <v>416</v>
      </c>
      <c r="G232" s="9"/>
      <c r="H232" s="9" t="s">
        <v>84</v>
      </c>
      <c r="I232" s="4">
        <v>3</v>
      </c>
      <c r="J232" s="4">
        <v>4</v>
      </c>
      <c r="K232" s="12">
        <f t="shared" si="49"/>
        <v>12</v>
      </c>
      <c r="L232" s="4">
        <f t="shared" si="50"/>
        <v>3</v>
      </c>
      <c r="M232" s="9" t="s">
        <v>657</v>
      </c>
      <c r="N232" s="21" t="str">
        <f t="shared" si="51"/>
        <v>İŞVEREN / SÜREKLİ DENETİM</v>
      </c>
      <c r="O232" s="4">
        <f t="shared" si="52"/>
        <v>2</v>
      </c>
      <c r="P232" s="4">
        <f t="shared" si="53"/>
        <v>4</v>
      </c>
      <c r="Q232" s="12">
        <f t="shared" si="54"/>
        <v>8</v>
      </c>
      <c r="R232" s="13">
        <f t="shared" si="55"/>
        <v>0.33333333333333331</v>
      </c>
    </row>
    <row r="233" spans="1:18" ht="51" x14ac:dyDescent="0.25">
      <c r="A233" s="3"/>
      <c r="B233" s="30"/>
      <c r="C233" s="9" t="s">
        <v>273</v>
      </c>
      <c r="D233" s="9" t="s">
        <v>418</v>
      </c>
      <c r="E233" s="9" t="s">
        <v>419</v>
      </c>
      <c r="F233" s="9" t="s">
        <v>420</v>
      </c>
      <c r="G233" s="9"/>
      <c r="H233" s="9" t="s">
        <v>84</v>
      </c>
      <c r="I233" s="4">
        <v>4</v>
      </c>
      <c r="J233" s="4">
        <v>4</v>
      </c>
      <c r="K233" s="12">
        <f>I233*J233</f>
        <v>16</v>
      </c>
      <c r="L233" s="4">
        <f>IF(K233=0,0,IF(K233&lt;4,5,IF(K233&lt;10,4,IF(K233&lt;13,3,IF(K233&lt;17,2,1)))))</f>
        <v>2</v>
      </c>
      <c r="M233" s="9" t="s">
        <v>421</v>
      </c>
      <c r="N233" s="21" t="str">
        <f>IF(L233=1,"İŞVEREN / TESLİM TARİHİNDEN SONRAKİ BİR AY İÇİNDE",IF(L233=2,"İŞVEREN / TESLİM TARİHİNDEN SONRAKİ ÜÇ AY İÇİNDE","İŞVEREN / SÜREKLİ DENETİM"))</f>
        <v>İŞVEREN / TESLİM TARİHİNDEN SONRAKİ ÜÇ AY İÇİNDE</v>
      </c>
      <c r="O233" s="4">
        <f>IF(I233&lt;4,I233-1,I233-2)</f>
        <v>2</v>
      </c>
      <c r="P233" s="4">
        <f>J233</f>
        <v>4</v>
      </c>
      <c r="Q233" s="12">
        <f>O233*P233</f>
        <v>8</v>
      </c>
      <c r="R233" s="13">
        <f>IF(Q233=0,0,(K233-Q233)/K233)</f>
        <v>0.5</v>
      </c>
    </row>
    <row r="234" spans="1:18" ht="38.25" x14ac:dyDescent="0.25">
      <c r="A234" s="3"/>
      <c r="B234" s="30"/>
      <c r="C234" s="9" t="s">
        <v>273</v>
      </c>
      <c r="D234" s="9" t="s">
        <v>418</v>
      </c>
      <c r="E234" s="9" t="s">
        <v>419</v>
      </c>
      <c r="F234" s="9" t="s">
        <v>422</v>
      </c>
      <c r="G234" s="9"/>
      <c r="H234" s="9" t="s">
        <v>84</v>
      </c>
      <c r="I234" s="4">
        <v>4</v>
      </c>
      <c r="J234" s="4">
        <v>4</v>
      </c>
      <c r="K234" s="12">
        <f>I234*J234</f>
        <v>16</v>
      </c>
      <c r="L234" s="4">
        <f>IF(K234=0,0,IF(K234&lt;4,5,IF(K234&lt;10,4,IF(K234&lt;13,3,IF(K234&lt;17,2,1)))))</f>
        <v>2</v>
      </c>
      <c r="M234" s="9" t="s">
        <v>423</v>
      </c>
      <c r="N234" s="21" t="str">
        <f>IF(L234=1,"İŞVEREN / TESLİM TARİHİNDEN SONRAKİ BİR AY İÇİNDE",IF(L234=2,"İŞVEREN / TESLİM TARİHİNDEN SONRAKİ ÜÇ AY İÇİNDE","İŞVEREN / SÜREKLİ DENETİM"))</f>
        <v>İŞVEREN / TESLİM TARİHİNDEN SONRAKİ ÜÇ AY İÇİNDE</v>
      </c>
      <c r="O234" s="4">
        <f>IF(I234&lt;4,I234-1,I234-2)</f>
        <v>2</v>
      </c>
      <c r="P234" s="4">
        <f>J234</f>
        <v>4</v>
      </c>
      <c r="Q234" s="12">
        <f>O234*P234</f>
        <v>8</v>
      </c>
      <c r="R234" s="13">
        <f>IF(Q234=0,0,(K234-Q234)/K234)</f>
        <v>0.5</v>
      </c>
    </row>
    <row r="235" spans="1:18" ht="25.5" x14ac:dyDescent="0.25">
      <c r="A235" s="3"/>
      <c r="B235" s="30"/>
      <c r="C235" s="9" t="s">
        <v>273</v>
      </c>
      <c r="D235" s="9" t="s">
        <v>418</v>
      </c>
      <c r="E235" s="9" t="s">
        <v>658</v>
      </c>
      <c r="F235" s="9" t="s">
        <v>659</v>
      </c>
      <c r="G235" s="9"/>
      <c r="H235" s="9" t="s">
        <v>84</v>
      </c>
      <c r="I235" s="4">
        <v>3</v>
      </c>
      <c r="J235" s="4">
        <v>4</v>
      </c>
      <c r="K235" s="12">
        <f t="shared" si="49"/>
        <v>12</v>
      </c>
      <c r="L235" s="4">
        <f t="shared" si="50"/>
        <v>3</v>
      </c>
      <c r="M235" s="9" t="s">
        <v>660</v>
      </c>
      <c r="N235" s="21" t="str">
        <f t="shared" si="51"/>
        <v>İŞVEREN / SÜREKLİ DENETİM</v>
      </c>
      <c r="O235" s="4">
        <f t="shared" si="52"/>
        <v>2</v>
      </c>
      <c r="P235" s="4">
        <f t="shared" si="53"/>
        <v>4</v>
      </c>
      <c r="Q235" s="12">
        <f t="shared" si="54"/>
        <v>8</v>
      </c>
      <c r="R235" s="13">
        <f t="shared" si="55"/>
        <v>0.33333333333333331</v>
      </c>
    </row>
    <row r="236" spans="1:18" ht="25.5" x14ac:dyDescent="0.25">
      <c r="A236" s="3"/>
      <c r="B236" s="30"/>
      <c r="C236" s="9" t="s">
        <v>273</v>
      </c>
      <c r="D236" s="9" t="s">
        <v>418</v>
      </c>
      <c r="E236" s="9" t="s">
        <v>661</v>
      </c>
      <c r="F236" s="9" t="s">
        <v>593</v>
      </c>
      <c r="G236" s="9"/>
      <c r="H236" s="9" t="s">
        <v>84</v>
      </c>
      <c r="I236" s="4">
        <v>3</v>
      </c>
      <c r="J236" s="4">
        <v>4</v>
      </c>
      <c r="K236" s="12">
        <f t="shared" si="49"/>
        <v>12</v>
      </c>
      <c r="L236" s="4">
        <f t="shared" si="50"/>
        <v>3</v>
      </c>
      <c r="M236" s="9" t="s">
        <v>662</v>
      </c>
      <c r="N236" s="21" t="str">
        <f t="shared" si="51"/>
        <v>İŞVEREN / SÜREKLİ DENETİM</v>
      </c>
      <c r="O236" s="4">
        <f t="shared" si="52"/>
        <v>2</v>
      </c>
      <c r="P236" s="4">
        <f t="shared" si="53"/>
        <v>4</v>
      </c>
      <c r="Q236" s="12">
        <f t="shared" si="54"/>
        <v>8</v>
      </c>
      <c r="R236" s="13">
        <f t="shared" si="55"/>
        <v>0.33333333333333331</v>
      </c>
    </row>
    <row r="237" spans="1:18" ht="25.5" x14ac:dyDescent="0.25">
      <c r="A237" s="3"/>
      <c r="B237" s="30"/>
      <c r="C237" s="9" t="s">
        <v>273</v>
      </c>
      <c r="D237" s="9" t="s">
        <v>418</v>
      </c>
      <c r="E237" s="9" t="s">
        <v>663</v>
      </c>
      <c r="F237" s="9" t="s">
        <v>664</v>
      </c>
      <c r="G237" s="9"/>
      <c r="H237" s="9" t="s">
        <v>84</v>
      </c>
      <c r="I237" s="4">
        <v>3</v>
      </c>
      <c r="J237" s="4">
        <v>4</v>
      </c>
      <c r="K237" s="12">
        <f t="shared" si="49"/>
        <v>12</v>
      </c>
      <c r="L237" s="4">
        <f t="shared" si="50"/>
        <v>3</v>
      </c>
      <c r="M237" s="9" t="s">
        <v>150</v>
      </c>
      <c r="N237" s="21" t="str">
        <f t="shared" si="51"/>
        <v>İŞVEREN / SÜREKLİ DENETİM</v>
      </c>
      <c r="O237" s="4">
        <f t="shared" si="52"/>
        <v>2</v>
      </c>
      <c r="P237" s="4">
        <f t="shared" si="53"/>
        <v>4</v>
      </c>
      <c r="Q237" s="12">
        <f t="shared" si="54"/>
        <v>8</v>
      </c>
      <c r="R237" s="13">
        <f t="shared" si="55"/>
        <v>0.33333333333333331</v>
      </c>
    </row>
    <row r="238" spans="1:18" ht="38.25" x14ac:dyDescent="0.25">
      <c r="A238" s="3"/>
      <c r="B238" s="30"/>
      <c r="C238" s="9" t="s">
        <v>273</v>
      </c>
      <c r="D238" s="9" t="s">
        <v>418</v>
      </c>
      <c r="E238" s="9" t="s">
        <v>665</v>
      </c>
      <c r="F238" s="9" t="s">
        <v>666</v>
      </c>
      <c r="G238" s="9"/>
      <c r="H238" s="9" t="s">
        <v>84</v>
      </c>
      <c r="I238" s="4">
        <v>3</v>
      </c>
      <c r="J238" s="4">
        <v>4</v>
      </c>
      <c r="K238" s="12">
        <f t="shared" si="49"/>
        <v>12</v>
      </c>
      <c r="L238" s="4">
        <f t="shared" si="50"/>
        <v>3</v>
      </c>
      <c r="M238" s="9" t="s">
        <v>667</v>
      </c>
      <c r="N238" s="21" t="str">
        <f t="shared" si="51"/>
        <v>İŞVEREN / SÜREKLİ DENETİM</v>
      </c>
      <c r="O238" s="4">
        <f t="shared" si="52"/>
        <v>2</v>
      </c>
      <c r="P238" s="4">
        <f t="shared" si="53"/>
        <v>4</v>
      </c>
      <c r="Q238" s="12">
        <f t="shared" si="54"/>
        <v>8</v>
      </c>
      <c r="R238" s="13">
        <f t="shared" si="55"/>
        <v>0.33333333333333331</v>
      </c>
    </row>
    <row r="239" spans="1:18" ht="51" x14ac:dyDescent="0.25">
      <c r="A239" s="3"/>
      <c r="B239" s="30"/>
      <c r="C239" s="9" t="s">
        <v>273</v>
      </c>
      <c r="D239" s="9" t="s">
        <v>418</v>
      </c>
      <c r="E239" s="9" t="s">
        <v>807</v>
      </c>
      <c r="F239" s="9" t="s">
        <v>808</v>
      </c>
      <c r="G239" s="9"/>
      <c r="H239" s="9" t="s">
        <v>84</v>
      </c>
      <c r="I239" s="4">
        <v>3</v>
      </c>
      <c r="J239" s="4">
        <v>3</v>
      </c>
      <c r="K239" s="12">
        <f t="shared" si="49"/>
        <v>9</v>
      </c>
      <c r="L239" s="4">
        <f t="shared" si="50"/>
        <v>4</v>
      </c>
      <c r="M239" s="9" t="s">
        <v>809</v>
      </c>
      <c r="N239" s="21" t="str">
        <f t="shared" si="51"/>
        <v>İŞVEREN / SÜREKLİ DENETİM</v>
      </c>
      <c r="O239" s="4">
        <f t="shared" ref="O239:O244" si="69">IF(I239&lt;4,I239-1,I239-2)</f>
        <v>2</v>
      </c>
      <c r="P239" s="4">
        <f t="shared" ref="P239:P244" si="70">J239</f>
        <v>3</v>
      </c>
      <c r="Q239" s="12">
        <f t="shared" ref="Q239:Q244" si="71">O239*P239</f>
        <v>6</v>
      </c>
      <c r="R239" s="13">
        <f t="shared" ref="R239:R244" si="72">IF(Q239=0,0,(K239-Q239)/K239)</f>
        <v>0.33333333333333331</v>
      </c>
    </row>
    <row r="240" spans="1:18" ht="25.5" x14ac:dyDescent="0.25">
      <c r="A240" s="3"/>
      <c r="B240" s="30"/>
      <c r="C240" s="9" t="s">
        <v>273</v>
      </c>
      <c r="D240" s="9" t="s">
        <v>418</v>
      </c>
      <c r="E240" s="9" t="s">
        <v>810</v>
      </c>
      <c r="F240" s="9" t="s">
        <v>811</v>
      </c>
      <c r="G240" s="9"/>
      <c r="H240" s="9" t="s">
        <v>84</v>
      </c>
      <c r="I240" s="4">
        <v>3</v>
      </c>
      <c r="J240" s="4">
        <v>3</v>
      </c>
      <c r="K240" s="12">
        <f t="shared" si="49"/>
        <v>9</v>
      </c>
      <c r="L240" s="4">
        <f t="shared" si="50"/>
        <v>4</v>
      </c>
      <c r="M240" s="9" t="s">
        <v>812</v>
      </c>
      <c r="N240" s="21" t="str">
        <f t="shared" si="51"/>
        <v>İŞVEREN / SÜREKLİ DENETİM</v>
      </c>
      <c r="O240" s="4">
        <f t="shared" si="69"/>
        <v>2</v>
      </c>
      <c r="P240" s="4">
        <f t="shared" si="70"/>
        <v>3</v>
      </c>
      <c r="Q240" s="12">
        <f t="shared" si="71"/>
        <v>6</v>
      </c>
      <c r="R240" s="13">
        <f t="shared" si="72"/>
        <v>0.33333333333333331</v>
      </c>
    </row>
    <row r="241" spans="1:18" ht="76.5" x14ac:dyDescent="0.25">
      <c r="A241" s="3"/>
      <c r="B241" s="30"/>
      <c r="C241" s="9" t="s">
        <v>273</v>
      </c>
      <c r="D241" s="9" t="s">
        <v>418</v>
      </c>
      <c r="E241" s="9" t="s">
        <v>65</v>
      </c>
      <c r="F241" s="9" t="s">
        <v>813</v>
      </c>
      <c r="G241" s="9"/>
      <c r="H241" s="9" t="s">
        <v>84</v>
      </c>
      <c r="I241" s="4">
        <v>3</v>
      </c>
      <c r="J241" s="4">
        <v>3</v>
      </c>
      <c r="K241" s="12">
        <f t="shared" si="49"/>
        <v>9</v>
      </c>
      <c r="L241" s="4">
        <f t="shared" si="50"/>
        <v>4</v>
      </c>
      <c r="M241" s="9" t="s">
        <v>814</v>
      </c>
      <c r="N241" s="21" t="str">
        <f t="shared" si="51"/>
        <v>İŞVEREN / SÜREKLİ DENETİM</v>
      </c>
      <c r="O241" s="4">
        <f t="shared" si="69"/>
        <v>2</v>
      </c>
      <c r="P241" s="4">
        <f t="shared" si="70"/>
        <v>3</v>
      </c>
      <c r="Q241" s="12">
        <f t="shared" si="71"/>
        <v>6</v>
      </c>
      <c r="R241" s="13">
        <f t="shared" si="72"/>
        <v>0.33333333333333331</v>
      </c>
    </row>
    <row r="242" spans="1:18" ht="38.25" x14ac:dyDescent="0.25">
      <c r="A242" s="3"/>
      <c r="B242" s="30"/>
      <c r="C242" s="9" t="s">
        <v>273</v>
      </c>
      <c r="D242" s="9" t="s">
        <v>418</v>
      </c>
      <c r="E242" s="9" t="s">
        <v>815</v>
      </c>
      <c r="F242" s="9" t="s">
        <v>94</v>
      </c>
      <c r="G242" s="9"/>
      <c r="H242" s="9" t="s">
        <v>84</v>
      </c>
      <c r="I242" s="4">
        <v>3</v>
      </c>
      <c r="J242" s="4">
        <v>3</v>
      </c>
      <c r="K242" s="12">
        <f t="shared" si="49"/>
        <v>9</v>
      </c>
      <c r="L242" s="4">
        <f t="shared" si="50"/>
        <v>4</v>
      </c>
      <c r="M242" s="9" t="s">
        <v>816</v>
      </c>
      <c r="N242" s="21" t="str">
        <f t="shared" si="51"/>
        <v>İŞVEREN / SÜREKLİ DENETİM</v>
      </c>
      <c r="O242" s="4">
        <f t="shared" si="69"/>
        <v>2</v>
      </c>
      <c r="P242" s="4">
        <f t="shared" si="70"/>
        <v>3</v>
      </c>
      <c r="Q242" s="12">
        <f t="shared" si="71"/>
        <v>6</v>
      </c>
      <c r="R242" s="13">
        <f t="shared" si="72"/>
        <v>0.33333333333333331</v>
      </c>
    </row>
    <row r="243" spans="1:18" ht="25.5" x14ac:dyDescent="0.25">
      <c r="A243" s="3"/>
      <c r="B243" s="30"/>
      <c r="C243" s="9" t="s">
        <v>273</v>
      </c>
      <c r="D243" s="9" t="s">
        <v>418</v>
      </c>
      <c r="E243" s="9" t="s">
        <v>900</v>
      </c>
      <c r="F243" s="9" t="s">
        <v>901</v>
      </c>
      <c r="G243" s="9"/>
      <c r="H243" s="9" t="s">
        <v>84</v>
      </c>
      <c r="I243" s="4">
        <v>2</v>
      </c>
      <c r="J243" s="4">
        <v>4</v>
      </c>
      <c r="K243" s="12">
        <f t="shared" si="49"/>
        <v>8</v>
      </c>
      <c r="L243" s="4">
        <f t="shared" si="50"/>
        <v>4</v>
      </c>
      <c r="M243" s="9" t="s">
        <v>902</v>
      </c>
      <c r="N243" s="21" t="str">
        <f t="shared" si="51"/>
        <v>İŞVEREN / SÜREKLİ DENETİM</v>
      </c>
      <c r="O243" s="4">
        <f t="shared" si="69"/>
        <v>1</v>
      </c>
      <c r="P243" s="4">
        <f t="shared" si="70"/>
        <v>4</v>
      </c>
      <c r="Q243" s="12">
        <f t="shared" si="71"/>
        <v>4</v>
      </c>
      <c r="R243" s="13">
        <f t="shared" si="72"/>
        <v>0.5</v>
      </c>
    </row>
    <row r="244" spans="1:18" ht="51" x14ac:dyDescent="0.25">
      <c r="A244" s="3"/>
      <c r="B244" s="30"/>
      <c r="C244" s="9" t="s">
        <v>273</v>
      </c>
      <c r="D244" s="9" t="s">
        <v>418</v>
      </c>
      <c r="E244" s="9" t="s">
        <v>903</v>
      </c>
      <c r="F244" s="9" t="s">
        <v>904</v>
      </c>
      <c r="G244" s="9"/>
      <c r="H244" s="9" t="s">
        <v>84</v>
      </c>
      <c r="I244" s="4">
        <v>2</v>
      </c>
      <c r="J244" s="4">
        <v>4</v>
      </c>
      <c r="K244" s="12">
        <f t="shared" si="49"/>
        <v>8</v>
      </c>
      <c r="L244" s="4">
        <f t="shared" si="50"/>
        <v>4</v>
      </c>
      <c r="M244" s="9" t="s">
        <v>905</v>
      </c>
      <c r="N244" s="21" t="str">
        <f t="shared" si="51"/>
        <v>İŞVEREN / SÜREKLİ DENETİM</v>
      </c>
      <c r="O244" s="4">
        <f t="shared" si="69"/>
        <v>1</v>
      </c>
      <c r="P244" s="4">
        <f t="shared" si="70"/>
        <v>4</v>
      </c>
      <c r="Q244" s="12">
        <f t="shared" si="71"/>
        <v>4</v>
      </c>
      <c r="R244" s="13">
        <f t="shared" si="72"/>
        <v>0.5</v>
      </c>
    </row>
    <row r="245" spans="1:18" ht="63.75" x14ac:dyDescent="0.25">
      <c r="A245" s="3"/>
      <c r="B245" s="30"/>
      <c r="C245" s="9" t="s">
        <v>273</v>
      </c>
      <c r="D245" s="9" t="s">
        <v>418</v>
      </c>
      <c r="E245" s="9" t="s">
        <v>668</v>
      </c>
      <c r="F245" s="9" t="s">
        <v>94</v>
      </c>
      <c r="G245" s="9"/>
      <c r="H245" s="9" t="s">
        <v>84</v>
      </c>
      <c r="I245" s="4">
        <v>4</v>
      </c>
      <c r="J245" s="4">
        <v>3</v>
      </c>
      <c r="K245" s="12">
        <f t="shared" si="49"/>
        <v>12</v>
      </c>
      <c r="L245" s="4">
        <f t="shared" si="50"/>
        <v>3</v>
      </c>
      <c r="M245" s="9" t="s">
        <v>669</v>
      </c>
      <c r="N245" s="21" t="str">
        <f t="shared" si="51"/>
        <v>İŞVEREN / SÜREKLİ DENETİM</v>
      </c>
      <c r="O245" s="4">
        <f t="shared" si="52"/>
        <v>2</v>
      </c>
      <c r="P245" s="4">
        <f t="shared" si="53"/>
        <v>3</v>
      </c>
      <c r="Q245" s="12">
        <f t="shared" si="54"/>
        <v>6</v>
      </c>
      <c r="R245" s="13">
        <f t="shared" si="55"/>
        <v>0.5</v>
      </c>
    </row>
    <row r="246" spans="1:18" ht="38.25" x14ac:dyDescent="0.25">
      <c r="A246" s="3"/>
      <c r="B246" s="30"/>
      <c r="C246" s="9" t="s">
        <v>273</v>
      </c>
      <c r="D246" s="9" t="s">
        <v>435</v>
      </c>
      <c r="E246" s="9" t="s">
        <v>679</v>
      </c>
      <c r="F246" s="9" t="s">
        <v>680</v>
      </c>
      <c r="G246" s="9"/>
      <c r="H246" s="9" t="s">
        <v>84</v>
      </c>
      <c r="I246" s="4">
        <v>3</v>
      </c>
      <c r="J246" s="4">
        <v>4</v>
      </c>
      <c r="K246" s="12">
        <f t="shared" si="49"/>
        <v>12</v>
      </c>
      <c r="L246" s="4">
        <f t="shared" si="50"/>
        <v>3</v>
      </c>
      <c r="M246" s="9" t="s">
        <v>681</v>
      </c>
      <c r="N246" s="21" t="str">
        <f t="shared" si="51"/>
        <v>İŞVEREN / SÜREKLİ DENETİM</v>
      </c>
      <c r="O246" s="4">
        <f t="shared" si="52"/>
        <v>2</v>
      </c>
      <c r="P246" s="4">
        <f t="shared" si="53"/>
        <v>4</v>
      </c>
      <c r="Q246" s="12">
        <f t="shared" si="54"/>
        <v>8</v>
      </c>
      <c r="R246" s="13">
        <f t="shared" si="55"/>
        <v>0.33333333333333331</v>
      </c>
    </row>
    <row r="247" spans="1:18" ht="38.25" x14ac:dyDescent="0.25">
      <c r="A247" s="3"/>
      <c r="B247" s="30"/>
      <c r="C247" s="9" t="s">
        <v>273</v>
      </c>
      <c r="D247" s="9" t="s">
        <v>435</v>
      </c>
      <c r="E247" s="9" t="s">
        <v>682</v>
      </c>
      <c r="F247" s="9" t="s">
        <v>680</v>
      </c>
      <c r="G247" s="9"/>
      <c r="H247" s="9" t="s">
        <v>84</v>
      </c>
      <c r="I247" s="4">
        <v>3</v>
      </c>
      <c r="J247" s="4">
        <v>4</v>
      </c>
      <c r="K247" s="12">
        <f t="shared" si="49"/>
        <v>12</v>
      </c>
      <c r="L247" s="4">
        <f t="shared" si="50"/>
        <v>3</v>
      </c>
      <c r="M247" s="9" t="s">
        <v>683</v>
      </c>
      <c r="N247" s="21" t="str">
        <f t="shared" si="51"/>
        <v>İŞVEREN / SÜREKLİ DENETİM</v>
      </c>
      <c r="O247" s="4">
        <f t="shared" si="52"/>
        <v>2</v>
      </c>
      <c r="P247" s="4">
        <f t="shared" si="53"/>
        <v>4</v>
      </c>
      <c r="Q247" s="12">
        <f t="shared" si="54"/>
        <v>8</v>
      </c>
      <c r="R247" s="13">
        <f t="shared" si="55"/>
        <v>0.33333333333333331</v>
      </c>
    </row>
    <row r="248" spans="1:18" ht="38.25" x14ac:dyDescent="0.25">
      <c r="A248" s="3"/>
      <c r="B248" s="30"/>
      <c r="C248" s="9" t="s">
        <v>273</v>
      </c>
      <c r="D248" s="9" t="s">
        <v>435</v>
      </c>
      <c r="E248" s="9" t="s">
        <v>436</v>
      </c>
      <c r="F248" s="9" t="s">
        <v>437</v>
      </c>
      <c r="G248" s="9"/>
      <c r="H248" s="9" t="s">
        <v>84</v>
      </c>
      <c r="I248" s="4">
        <v>4</v>
      </c>
      <c r="J248" s="4">
        <v>4</v>
      </c>
      <c r="K248" s="12">
        <f>I248*J248</f>
        <v>16</v>
      </c>
      <c r="L248" s="4">
        <f>IF(K248=0,0,IF(K248&lt;4,5,IF(K248&lt;10,4,IF(K248&lt;13,3,IF(K248&lt;17,2,1)))))</f>
        <v>2</v>
      </c>
      <c r="M248" s="9" t="s">
        <v>438</v>
      </c>
      <c r="N248" s="21" t="str">
        <f>IF(L248=1,"İŞVEREN / TESLİM TARİHİNDEN SONRAKİ BİR AY İÇİNDE",IF(L248=2,"İŞVEREN / TESLİM TARİHİNDEN SONRAKİ ÜÇ AY İÇİNDE","İŞVEREN / SÜREKLİ DENETİM"))</f>
        <v>İŞVEREN / TESLİM TARİHİNDEN SONRAKİ ÜÇ AY İÇİNDE</v>
      </c>
      <c r="O248" s="4">
        <f>IF(I248&lt;4,I248-1,I248-2)</f>
        <v>2</v>
      </c>
      <c r="P248" s="4">
        <f>J248</f>
        <v>4</v>
      </c>
      <c r="Q248" s="12">
        <f>O248*P248</f>
        <v>8</v>
      </c>
      <c r="R248" s="13">
        <f>IF(Q248=0,0,(K248-Q248)/K248)</f>
        <v>0.5</v>
      </c>
    </row>
    <row r="249" spans="1:18" ht="38.25" x14ac:dyDescent="0.25">
      <c r="A249" s="3"/>
      <c r="B249" s="30"/>
      <c r="C249" s="9" t="s">
        <v>273</v>
      </c>
      <c r="D249" s="9" t="s">
        <v>435</v>
      </c>
      <c r="E249" s="9" t="s">
        <v>906</v>
      </c>
      <c r="F249" s="9" t="s">
        <v>680</v>
      </c>
      <c r="G249" s="9"/>
      <c r="H249" s="9" t="s">
        <v>84</v>
      </c>
      <c r="I249" s="4">
        <v>2</v>
      </c>
      <c r="J249" s="4">
        <v>4</v>
      </c>
      <c r="K249" s="12">
        <f>I249*J249</f>
        <v>8</v>
      </c>
      <c r="L249" s="4">
        <f>IF(K249=0,0,IF(K249&lt;4,5,IF(K249&lt;10,4,IF(K249&lt;13,3,IF(K249&lt;17,2,1)))))</f>
        <v>4</v>
      </c>
      <c r="M249" s="9" t="s">
        <v>907</v>
      </c>
      <c r="N249" s="21" t="str">
        <f>IF(L249=1,"İŞVEREN / TESLİM TARİHİNDEN SONRAKİ BİR AY İÇİNDE",IF(L249=2,"İŞVEREN / TESLİM TARİHİNDEN SONRAKİ ÜÇ AY İÇİNDE","İŞVEREN / SÜREKLİ DENETİM"))</f>
        <v>İŞVEREN / SÜREKLİ DENETİM</v>
      </c>
      <c r="O249" s="4">
        <f>IF(I249&lt;4,I249-1,I249-2)</f>
        <v>1</v>
      </c>
      <c r="P249" s="4">
        <f>J249</f>
        <v>4</v>
      </c>
      <c r="Q249" s="12">
        <f>O249*P249</f>
        <v>4</v>
      </c>
      <c r="R249" s="13">
        <f>IF(Q249=0,0,(K249-Q249)/K249)</f>
        <v>0.5</v>
      </c>
    </row>
    <row r="250" spans="1:18" ht="38.25" x14ac:dyDescent="0.25">
      <c r="A250" s="3"/>
      <c r="B250" s="30"/>
      <c r="C250" s="9" t="s">
        <v>273</v>
      </c>
      <c r="D250" s="9" t="s">
        <v>435</v>
      </c>
      <c r="E250" s="9" t="s">
        <v>684</v>
      </c>
      <c r="F250" s="9" t="s">
        <v>680</v>
      </c>
      <c r="G250" s="9"/>
      <c r="H250" s="9" t="s">
        <v>84</v>
      </c>
      <c r="I250" s="4">
        <v>3</v>
      </c>
      <c r="J250" s="4">
        <v>4</v>
      </c>
      <c r="K250" s="12">
        <f t="shared" si="49"/>
        <v>12</v>
      </c>
      <c r="L250" s="4">
        <f t="shared" si="50"/>
        <v>3</v>
      </c>
      <c r="M250" s="9" t="s">
        <v>438</v>
      </c>
      <c r="N250" s="21" t="str">
        <f t="shared" si="51"/>
        <v>İŞVEREN / SÜREKLİ DENETİM</v>
      </c>
      <c r="O250" s="4">
        <f t="shared" si="52"/>
        <v>2</v>
      </c>
      <c r="P250" s="4">
        <f t="shared" si="53"/>
        <v>4</v>
      </c>
      <c r="Q250" s="12">
        <f t="shared" si="54"/>
        <v>8</v>
      </c>
      <c r="R250" s="13">
        <f t="shared" si="55"/>
        <v>0.33333333333333331</v>
      </c>
    </row>
    <row r="251" spans="1:18" ht="38.25" x14ac:dyDescent="0.25">
      <c r="A251" s="3"/>
      <c r="B251" s="30"/>
      <c r="C251" s="9" t="s">
        <v>273</v>
      </c>
      <c r="D251" s="9" t="s">
        <v>921</v>
      </c>
      <c r="E251" s="9" t="s">
        <v>97</v>
      </c>
      <c r="F251" s="9" t="s">
        <v>125</v>
      </c>
      <c r="G251" s="9"/>
      <c r="H251" s="9" t="s">
        <v>84</v>
      </c>
      <c r="I251" s="4">
        <v>3</v>
      </c>
      <c r="J251" s="4">
        <v>4</v>
      </c>
      <c r="K251" s="12">
        <f t="shared" si="49"/>
        <v>12</v>
      </c>
      <c r="L251" s="4">
        <f t="shared" si="50"/>
        <v>3</v>
      </c>
      <c r="M251" s="9" t="s">
        <v>685</v>
      </c>
      <c r="N251" s="21" t="str">
        <f t="shared" si="51"/>
        <v>İŞVEREN / SÜREKLİ DENETİM</v>
      </c>
      <c r="O251" s="4">
        <f t="shared" si="52"/>
        <v>2</v>
      </c>
      <c r="P251" s="4">
        <f t="shared" si="53"/>
        <v>4</v>
      </c>
      <c r="Q251" s="12">
        <f t="shared" si="54"/>
        <v>8</v>
      </c>
      <c r="R251" s="13">
        <f t="shared" si="55"/>
        <v>0.33333333333333331</v>
      </c>
    </row>
    <row r="252" spans="1:18" ht="25.5" x14ac:dyDescent="0.25">
      <c r="A252" s="3"/>
      <c r="B252" s="30"/>
      <c r="C252" s="9" t="s">
        <v>273</v>
      </c>
      <c r="D252" s="9" t="s">
        <v>686</v>
      </c>
      <c r="E252" s="9" t="s">
        <v>687</v>
      </c>
      <c r="F252" s="9" t="s">
        <v>688</v>
      </c>
      <c r="G252" s="9"/>
      <c r="H252" s="9" t="s">
        <v>84</v>
      </c>
      <c r="I252" s="4">
        <v>3</v>
      </c>
      <c r="J252" s="4">
        <v>4</v>
      </c>
      <c r="K252" s="12">
        <f t="shared" si="49"/>
        <v>12</v>
      </c>
      <c r="L252" s="4">
        <f t="shared" si="50"/>
        <v>3</v>
      </c>
      <c r="M252" s="9" t="s">
        <v>689</v>
      </c>
      <c r="N252" s="21" t="str">
        <f t="shared" si="51"/>
        <v>İŞVEREN / SÜREKLİ DENETİM</v>
      </c>
      <c r="O252" s="4">
        <f t="shared" si="52"/>
        <v>2</v>
      </c>
      <c r="P252" s="4">
        <f t="shared" si="53"/>
        <v>4</v>
      </c>
      <c r="Q252" s="12">
        <f t="shared" si="54"/>
        <v>8</v>
      </c>
      <c r="R252" s="13">
        <f t="shared" si="55"/>
        <v>0.33333333333333331</v>
      </c>
    </row>
    <row r="253" spans="1:18" ht="51" x14ac:dyDescent="0.25">
      <c r="A253" s="3"/>
      <c r="B253" s="30"/>
      <c r="C253" s="9" t="s">
        <v>273</v>
      </c>
      <c r="D253" s="9" t="s">
        <v>693</v>
      </c>
      <c r="E253" s="9" t="s">
        <v>694</v>
      </c>
      <c r="F253" s="9" t="s">
        <v>695</v>
      </c>
      <c r="G253" s="9"/>
      <c r="H253" s="9" t="s">
        <v>84</v>
      </c>
      <c r="I253" s="4">
        <v>3</v>
      </c>
      <c r="J253" s="4">
        <v>4</v>
      </c>
      <c r="K253" s="12">
        <f t="shared" si="49"/>
        <v>12</v>
      </c>
      <c r="L253" s="4">
        <f t="shared" si="50"/>
        <v>3</v>
      </c>
      <c r="M253" s="9" t="s">
        <v>696</v>
      </c>
      <c r="N253" s="21" t="str">
        <f t="shared" si="51"/>
        <v>İŞVEREN / SÜREKLİ DENETİM</v>
      </c>
      <c r="O253" s="4">
        <f t="shared" si="52"/>
        <v>2</v>
      </c>
      <c r="P253" s="4">
        <f t="shared" si="53"/>
        <v>4</v>
      </c>
      <c r="Q253" s="12">
        <f t="shared" si="54"/>
        <v>8</v>
      </c>
      <c r="R253" s="13">
        <f t="shared" si="55"/>
        <v>0.33333333333333331</v>
      </c>
    </row>
    <row r="254" spans="1:18" ht="54" customHeight="1" x14ac:dyDescent="0.25">
      <c r="A254" s="3"/>
      <c r="B254" s="30"/>
      <c r="C254" s="9" t="s">
        <v>273</v>
      </c>
      <c r="D254" s="9" t="s">
        <v>693</v>
      </c>
      <c r="E254" s="9" t="s">
        <v>1003</v>
      </c>
      <c r="F254" s="9" t="s">
        <v>951</v>
      </c>
      <c r="G254" s="9"/>
      <c r="H254" s="9" t="s">
        <v>84</v>
      </c>
      <c r="I254" s="4">
        <v>3</v>
      </c>
      <c r="J254" s="4">
        <v>4</v>
      </c>
      <c r="K254" s="12">
        <f t="shared" si="49"/>
        <v>12</v>
      </c>
      <c r="L254" s="4">
        <f t="shared" si="50"/>
        <v>3</v>
      </c>
      <c r="M254" s="9" t="s">
        <v>952</v>
      </c>
      <c r="N254" s="21" t="str">
        <f t="shared" si="51"/>
        <v>İŞVEREN / SÜREKLİ DENETİM</v>
      </c>
      <c r="O254" s="4">
        <f t="shared" si="52"/>
        <v>2</v>
      </c>
      <c r="P254" s="4">
        <f t="shared" si="53"/>
        <v>4</v>
      </c>
      <c r="Q254" s="12">
        <f t="shared" si="54"/>
        <v>8</v>
      </c>
      <c r="R254" s="13">
        <f t="shared" si="55"/>
        <v>0.33333333333333331</v>
      </c>
    </row>
    <row r="255" spans="1:18" ht="76.5" x14ac:dyDescent="0.25">
      <c r="A255" s="3"/>
      <c r="B255" s="30"/>
      <c r="C255" s="9" t="s">
        <v>273</v>
      </c>
      <c r="D255" s="9" t="s">
        <v>693</v>
      </c>
      <c r="E255" s="9" t="s">
        <v>697</v>
      </c>
      <c r="F255" s="9" t="s">
        <v>698</v>
      </c>
      <c r="G255" s="9"/>
      <c r="H255" s="9" t="s">
        <v>84</v>
      </c>
      <c r="I255" s="4">
        <v>3</v>
      </c>
      <c r="J255" s="4">
        <v>4</v>
      </c>
      <c r="K255" s="12">
        <f t="shared" si="49"/>
        <v>12</v>
      </c>
      <c r="L255" s="4">
        <f t="shared" si="50"/>
        <v>3</v>
      </c>
      <c r="M255" s="9" t="s">
        <v>699</v>
      </c>
      <c r="N255" s="21" t="str">
        <f t="shared" si="51"/>
        <v>İŞVEREN / SÜREKLİ DENETİM</v>
      </c>
      <c r="O255" s="4">
        <f t="shared" si="52"/>
        <v>2</v>
      </c>
      <c r="P255" s="4">
        <f t="shared" si="53"/>
        <v>4</v>
      </c>
      <c r="Q255" s="12">
        <f t="shared" si="54"/>
        <v>8</v>
      </c>
      <c r="R255" s="13">
        <f t="shared" si="55"/>
        <v>0.33333333333333331</v>
      </c>
    </row>
    <row r="256" spans="1:18" ht="51" x14ac:dyDescent="0.25">
      <c r="A256" s="3"/>
      <c r="B256" s="30"/>
      <c r="C256" s="9" t="s">
        <v>273</v>
      </c>
      <c r="D256" s="9" t="s">
        <v>693</v>
      </c>
      <c r="E256" s="9" t="s">
        <v>700</v>
      </c>
      <c r="F256" s="9" t="s">
        <v>701</v>
      </c>
      <c r="G256" s="9"/>
      <c r="H256" s="9" t="s">
        <v>84</v>
      </c>
      <c r="I256" s="4">
        <v>3</v>
      </c>
      <c r="J256" s="4">
        <v>4</v>
      </c>
      <c r="K256" s="12">
        <f t="shared" si="49"/>
        <v>12</v>
      </c>
      <c r="L256" s="4">
        <f t="shared" si="50"/>
        <v>3</v>
      </c>
      <c r="M256" s="9" t="s">
        <v>702</v>
      </c>
      <c r="N256" s="21" t="str">
        <f t="shared" si="51"/>
        <v>İŞVEREN / SÜREKLİ DENETİM</v>
      </c>
      <c r="O256" s="4">
        <f t="shared" si="52"/>
        <v>2</v>
      </c>
      <c r="P256" s="4">
        <f t="shared" si="53"/>
        <v>4</v>
      </c>
      <c r="Q256" s="12">
        <f t="shared" si="54"/>
        <v>8</v>
      </c>
      <c r="R256" s="13">
        <f t="shared" si="55"/>
        <v>0.33333333333333331</v>
      </c>
    </row>
    <row r="257" spans="1:18" ht="76.5" x14ac:dyDescent="0.25">
      <c r="A257" s="3"/>
      <c r="B257" s="30"/>
      <c r="C257" s="9" t="s">
        <v>273</v>
      </c>
      <c r="D257" s="9" t="s">
        <v>693</v>
      </c>
      <c r="E257" s="9" t="s">
        <v>703</v>
      </c>
      <c r="F257" s="9" t="s">
        <v>334</v>
      </c>
      <c r="G257" s="9"/>
      <c r="H257" s="9" t="s">
        <v>84</v>
      </c>
      <c r="I257" s="4">
        <v>3</v>
      </c>
      <c r="J257" s="4">
        <v>4</v>
      </c>
      <c r="K257" s="12">
        <f t="shared" si="49"/>
        <v>12</v>
      </c>
      <c r="L257" s="4">
        <f t="shared" si="50"/>
        <v>3</v>
      </c>
      <c r="M257" s="9" t="s">
        <v>704</v>
      </c>
      <c r="N257" s="21" t="str">
        <f t="shared" si="51"/>
        <v>İŞVEREN / SÜREKLİ DENETİM</v>
      </c>
      <c r="O257" s="4">
        <f t="shared" si="52"/>
        <v>2</v>
      </c>
      <c r="P257" s="4">
        <f t="shared" si="53"/>
        <v>4</v>
      </c>
      <c r="Q257" s="12">
        <f t="shared" si="54"/>
        <v>8</v>
      </c>
      <c r="R257" s="13">
        <f t="shared" si="55"/>
        <v>0.33333333333333331</v>
      </c>
    </row>
    <row r="258" spans="1:18" ht="63.75" x14ac:dyDescent="0.25">
      <c r="A258" s="3"/>
      <c r="B258" s="30"/>
      <c r="C258" s="9" t="s">
        <v>273</v>
      </c>
      <c r="D258" s="9" t="s">
        <v>693</v>
      </c>
      <c r="E258" s="9" t="s">
        <v>705</v>
      </c>
      <c r="F258" s="9" t="s">
        <v>706</v>
      </c>
      <c r="G258" s="9"/>
      <c r="H258" s="9" t="s">
        <v>84</v>
      </c>
      <c r="I258" s="4">
        <v>3</v>
      </c>
      <c r="J258" s="4">
        <v>4</v>
      </c>
      <c r="K258" s="12">
        <f t="shared" si="49"/>
        <v>12</v>
      </c>
      <c r="L258" s="4">
        <f t="shared" si="50"/>
        <v>3</v>
      </c>
      <c r="M258" s="9" t="s">
        <v>707</v>
      </c>
      <c r="N258" s="21" t="str">
        <f t="shared" si="51"/>
        <v>İŞVEREN / SÜREKLİ DENETİM</v>
      </c>
      <c r="O258" s="4">
        <f t="shared" si="52"/>
        <v>2</v>
      </c>
      <c r="P258" s="4">
        <f t="shared" si="53"/>
        <v>4</v>
      </c>
      <c r="Q258" s="12">
        <f t="shared" si="54"/>
        <v>8</v>
      </c>
      <c r="R258" s="13">
        <f t="shared" si="55"/>
        <v>0.33333333333333331</v>
      </c>
    </row>
    <row r="259" spans="1:18" ht="38.25" x14ac:dyDescent="0.25">
      <c r="A259" s="3"/>
      <c r="B259" s="30"/>
      <c r="C259" s="9" t="s">
        <v>273</v>
      </c>
      <c r="D259" s="9" t="s">
        <v>693</v>
      </c>
      <c r="E259" s="9" t="s">
        <v>708</v>
      </c>
      <c r="F259" s="9" t="s">
        <v>709</v>
      </c>
      <c r="G259" s="9"/>
      <c r="H259" s="9" t="s">
        <v>84</v>
      </c>
      <c r="I259" s="4">
        <v>3</v>
      </c>
      <c r="J259" s="4">
        <v>4</v>
      </c>
      <c r="K259" s="12">
        <f t="shared" si="49"/>
        <v>12</v>
      </c>
      <c r="L259" s="4">
        <f t="shared" si="50"/>
        <v>3</v>
      </c>
      <c r="M259" s="9" t="s">
        <v>710</v>
      </c>
      <c r="N259" s="21" t="str">
        <f t="shared" si="51"/>
        <v>İŞVEREN / SÜREKLİ DENETİM</v>
      </c>
      <c r="O259" s="4">
        <f t="shared" si="52"/>
        <v>2</v>
      </c>
      <c r="P259" s="4">
        <f t="shared" si="53"/>
        <v>4</v>
      </c>
      <c r="Q259" s="12">
        <f t="shared" si="54"/>
        <v>8</v>
      </c>
      <c r="R259" s="13">
        <f t="shared" si="55"/>
        <v>0.33333333333333331</v>
      </c>
    </row>
    <row r="260" spans="1:18" ht="38.25" x14ac:dyDescent="0.25">
      <c r="A260" s="3"/>
      <c r="B260" s="30"/>
      <c r="C260" s="9" t="s">
        <v>273</v>
      </c>
      <c r="D260" s="9" t="s">
        <v>693</v>
      </c>
      <c r="E260" s="9" t="s">
        <v>711</v>
      </c>
      <c r="F260" s="9" t="s">
        <v>712</v>
      </c>
      <c r="G260" s="9"/>
      <c r="H260" s="9" t="s">
        <v>84</v>
      </c>
      <c r="I260" s="4">
        <v>3</v>
      </c>
      <c r="J260" s="4">
        <v>4</v>
      </c>
      <c r="K260" s="12">
        <f t="shared" si="49"/>
        <v>12</v>
      </c>
      <c r="L260" s="4">
        <f t="shared" si="50"/>
        <v>3</v>
      </c>
      <c r="M260" s="9" t="s">
        <v>713</v>
      </c>
      <c r="N260" s="21" t="str">
        <f t="shared" si="51"/>
        <v>İŞVEREN / SÜREKLİ DENETİM</v>
      </c>
      <c r="O260" s="4">
        <f t="shared" si="52"/>
        <v>2</v>
      </c>
      <c r="P260" s="4">
        <f t="shared" si="53"/>
        <v>4</v>
      </c>
      <c r="Q260" s="12">
        <f t="shared" si="54"/>
        <v>8</v>
      </c>
      <c r="R260" s="13">
        <f t="shared" si="55"/>
        <v>0.33333333333333331</v>
      </c>
    </row>
    <row r="261" spans="1:18" ht="25.5" x14ac:dyDescent="0.25">
      <c r="A261" s="3"/>
      <c r="B261" s="30"/>
      <c r="C261" s="9" t="s">
        <v>273</v>
      </c>
      <c r="D261" s="9" t="s">
        <v>693</v>
      </c>
      <c r="E261" s="9" t="s">
        <v>714</v>
      </c>
      <c r="F261" s="9" t="s">
        <v>546</v>
      </c>
      <c r="G261" s="9"/>
      <c r="H261" s="9" t="s">
        <v>84</v>
      </c>
      <c r="I261" s="4">
        <v>3</v>
      </c>
      <c r="J261" s="4">
        <v>4</v>
      </c>
      <c r="K261" s="12">
        <f t="shared" si="49"/>
        <v>12</v>
      </c>
      <c r="L261" s="4">
        <f t="shared" si="50"/>
        <v>3</v>
      </c>
      <c r="M261" s="9" t="s">
        <v>715</v>
      </c>
      <c r="N261" s="21" t="str">
        <f t="shared" si="51"/>
        <v>İŞVEREN / SÜREKLİ DENETİM</v>
      </c>
      <c r="O261" s="4">
        <f t="shared" si="52"/>
        <v>2</v>
      </c>
      <c r="P261" s="4">
        <f t="shared" si="53"/>
        <v>4</v>
      </c>
      <c r="Q261" s="12">
        <f t="shared" si="54"/>
        <v>8</v>
      </c>
      <c r="R261" s="13">
        <f t="shared" si="55"/>
        <v>0.33333333333333331</v>
      </c>
    </row>
    <row r="262" spans="1:18" ht="51" x14ac:dyDescent="0.25">
      <c r="A262" s="3"/>
      <c r="B262" s="30"/>
      <c r="C262" s="9" t="s">
        <v>273</v>
      </c>
      <c r="D262" s="9" t="s">
        <v>693</v>
      </c>
      <c r="E262" s="9" t="s">
        <v>716</v>
      </c>
      <c r="F262" s="9" t="s">
        <v>717</v>
      </c>
      <c r="G262" s="9"/>
      <c r="H262" s="9" t="s">
        <v>84</v>
      </c>
      <c r="I262" s="4">
        <v>3</v>
      </c>
      <c r="J262" s="4">
        <v>4</v>
      </c>
      <c r="K262" s="12">
        <f t="shared" ref="K262:K315" si="73">I262*J262</f>
        <v>12</v>
      </c>
      <c r="L262" s="4">
        <f t="shared" ref="L262:L315" si="74">IF(K262=0,0,IF(K262&lt;4,5,IF(K262&lt;10,4,IF(K262&lt;13,3,IF(K262&lt;17,2,1)))))</f>
        <v>3</v>
      </c>
      <c r="M262" s="9" t="s">
        <v>718</v>
      </c>
      <c r="N262" s="21" t="str">
        <f t="shared" ref="N262:N315" si="75">IF(L262=1,"İŞVEREN / TESLİM TARİHİNDEN SONRAKİ BİR AY İÇİNDE",IF(L262=2,"İŞVEREN / TESLİM TARİHİNDEN SONRAKİ ÜÇ AY İÇİNDE","İŞVEREN / SÜREKLİ DENETİM"))</f>
        <v>İŞVEREN / SÜREKLİ DENETİM</v>
      </c>
      <c r="O262" s="4">
        <f t="shared" ref="O262:O315" si="76">IF(I262&lt;4,I262-1,I262-2)</f>
        <v>2</v>
      </c>
      <c r="P262" s="4">
        <f t="shared" ref="P262:P315" si="77">J262</f>
        <v>4</v>
      </c>
      <c r="Q262" s="12">
        <f t="shared" ref="Q262:Q315" si="78">O262*P262</f>
        <v>8</v>
      </c>
      <c r="R262" s="13">
        <f t="shared" ref="R262:R315" si="79">IF(Q262=0,0,(K262-Q262)/K262)</f>
        <v>0.33333333333333331</v>
      </c>
    </row>
    <row r="263" spans="1:18" ht="38.25" x14ac:dyDescent="0.25">
      <c r="A263" s="3"/>
      <c r="B263" s="30"/>
      <c r="C263" s="9" t="s">
        <v>273</v>
      </c>
      <c r="D263" s="9" t="s">
        <v>693</v>
      </c>
      <c r="E263" s="9" t="s">
        <v>719</v>
      </c>
      <c r="F263" s="9" t="s">
        <v>720</v>
      </c>
      <c r="G263" s="9"/>
      <c r="H263" s="9" t="s">
        <v>84</v>
      </c>
      <c r="I263" s="4">
        <v>3</v>
      </c>
      <c r="J263" s="4">
        <v>4</v>
      </c>
      <c r="K263" s="12">
        <f t="shared" si="73"/>
        <v>12</v>
      </c>
      <c r="L263" s="4">
        <f t="shared" si="74"/>
        <v>3</v>
      </c>
      <c r="M263" s="9" t="s">
        <v>721</v>
      </c>
      <c r="N263" s="21" t="str">
        <f t="shared" si="75"/>
        <v>İŞVEREN / SÜREKLİ DENETİM</v>
      </c>
      <c r="O263" s="4">
        <f t="shared" si="76"/>
        <v>2</v>
      </c>
      <c r="P263" s="4">
        <f t="shared" si="77"/>
        <v>4</v>
      </c>
      <c r="Q263" s="12">
        <f t="shared" si="78"/>
        <v>8</v>
      </c>
      <c r="R263" s="13">
        <f t="shared" si="79"/>
        <v>0.33333333333333331</v>
      </c>
    </row>
    <row r="264" spans="1:18" ht="38.25" x14ac:dyDescent="0.25">
      <c r="A264" s="3"/>
      <c r="B264" s="30"/>
      <c r="C264" s="9" t="s">
        <v>273</v>
      </c>
      <c r="D264" s="9" t="s">
        <v>693</v>
      </c>
      <c r="E264" s="9" t="s">
        <v>722</v>
      </c>
      <c r="F264" s="9" t="s">
        <v>723</v>
      </c>
      <c r="G264" s="9"/>
      <c r="H264" s="9" t="s">
        <v>84</v>
      </c>
      <c r="I264" s="4">
        <v>3</v>
      </c>
      <c r="J264" s="4">
        <v>4</v>
      </c>
      <c r="K264" s="12">
        <f t="shared" si="73"/>
        <v>12</v>
      </c>
      <c r="L264" s="4">
        <f t="shared" si="74"/>
        <v>3</v>
      </c>
      <c r="M264" s="9" t="s">
        <v>724</v>
      </c>
      <c r="N264" s="21" t="str">
        <f t="shared" si="75"/>
        <v>İŞVEREN / SÜREKLİ DENETİM</v>
      </c>
      <c r="O264" s="4">
        <f t="shared" si="76"/>
        <v>2</v>
      </c>
      <c r="P264" s="4">
        <f t="shared" si="77"/>
        <v>4</v>
      </c>
      <c r="Q264" s="12">
        <f t="shared" si="78"/>
        <v>8</v>
      </c>
      <c r="R264" s="13">
        <f t="shared" si="79"/>
        <v>0.33333333333333331</v>
      </c>
    </row>
    <row r="265" spans="1:18" ht="38.25" x14ac:dyDescent="0.25">
      <c r="A265" s="3"/>
      <c r="B265" s="30"/>
      <c r="C265" s="9" t="s">
        <v>273</v>
      </c>
      <c r="D265" s="9" t="s">
        <v>295</v>
      </c>
      <c r="E265" s="9" t="s">
        <v>296</v>
      </c>
      <c r="F265" s="9" t="s">
        <v>297</v>
      </c>
      <c r="G265" s="9"/>
      <c r="H265" s="9" t="s">
        <v>84</v>
      </c>
      <c r="I265" s="4">
        <v>4</v>
      </c>
      <c r="J265" s="4">
        <v>4</v>
      </c>
      <c r="K265" s="12">
        <f t="shared" ref="K265:K270" si="80">I265*J265</f>
        <v>16</v>
      </c>
      <c r="L265" s="4">
        <f t="shared" ref="L265:L270" si="81">IF(K265=0,0,IF(K265&lt;4,5,IF(K265&lt;10,4,IF(K265&lt;13,3,IF(K265&lt;17,2,1)))))</f>
        <v>2</v>
      </c>
      <c r="M265" s="9" t="s">
        <v>298</v>
      </c>
      <c r="N265" s="21" t="str">
        <f t="shared" ref="N265:N270" si="82">IF(L265=1,"İŞVEREN / TESLİM TARİHİNDEN SONRAKİ BİR AY İÇİNDE",IF(L265=2,"İŞVEREN / TESLİM TARİHİNDEN SONRAKİ ÜÇ AY İÇİNDE","İŞVEREN / SÜREKLİ DENETİM"))</f>
        <v>İŞVEREN / TESLİM TARİHİNDEN SONRAKİ ÜÇ AY İÇİNDE</v>
      </c>
      <c r="O265" s="4">
        <f t="shared" ref="O265:O270" si="83">IF(I265&lt;4,I265-1,I265-2)</f>
        <v>2</v>
      </c>
      <c r="P265" s="4">
        <f t="shared" ref="P265:P270" si="84">J265</f>
        <v>4</v>
      </c>
      <c r="Q265" s="12">
        <f t="shared" ref="Q265:Q270" si="85">O265*P265</f>
        <v>8</v>
      </c>
      <c r="R265" s="13">
        <f t="shared" ref="R265:R270" si="86">IF(Q265=0,0,(K265-Q265)/K265)</f>
        <v>0.5</v>
      </c>
    </row>
    <row r="266" spans="1:18" ht="51" x14ac:dyDescent="0.25">
      <c r="A266" s="3"/>
      <c r="B266" s="30"/>
      <c r="C266" s="9" t="s">
        <v>273</v>
      </c>
      <c r="D266" s="9" t="s">
        <v>295</v>
      </c>
      <c r="E266" s="9" t="s">
        <v>299</v>
      </c>
      <c r="F266" s="9" t="s">
        <v>300</v>
      </c>
      <c r="G266" s="9"/>
      <c r="H266" s="9" t="s">
        <v>84</v>
      </c>
      <c r="I266" s="4">
        <v>4</v>
      </c>
      <c r="J266" s="4">
        <v>4</v>
      </c>
      <c r="K266" s="12">
        <f t="shared" si="80"/>
        <v>16</v>
      </c>
      <c r="L266" s="4">
        <f t="shared" si="81"/>
        <v>2</v>
      </c>
      <c r="M266" s="9" t="s">
        <v>301</v>
      </c>
      <c r="N266" s="21" t="str">
        <f t="shared" si="82"/>
        <v>İŞVEREN / TESLİM TARİHİNDEN SONRAKİ ÜÇ AY İÇİNDE</v>
      </c>
      <c r="O266" s="4">
        <f t="shared" si="83"/>
        <v>2</v>
      </c>
      <c r="P266" s="4">
        <f t="shared" si="84"/>
        <v>4</v>
      </c>
      <c r="Q266" s="12">
        <f t="shared" si="85"/>
        <v>8</v>
      </c>
      <c r="R266" s="13">
        <f t="shared" si="86"/>
        <v>0.5</v>
      </c>
    </row>
    <row r="267" spans="1:18" ht="153" x14ac:dyDescent="0.25">
      <c r="A267" s="3"/>
      <c r="B267" s="30"/>
      <c r="C267" s="9" t="s">
        <v>273</v>
      </c>
      <c r="D267" s="9" t="s">
        <v>295</v>
      </c>
      <c r="E267" s="9" t="s">
        <v>516</v>
      </c>
      <c r="F267" s="9" t="s">
        <v>517</v>
      </c>
      <c r="G267" s="9"/>
      <c r="H267" s="9" t="s">
        <v>84</v>
      </c>
      <c r="I267" s="4">
        <v>3</v>
      </c>
      <c r="J267" s="4">
        <v>5</v>
      </c>
      <c r="K267" s="12">
        <f t="shared" si="80"/>
        <v>15</v>
      </c>
      <c r="L267" s="4">
        <f t="shared" si="81"/>
        <v>2</v>
      </c>
      <c r="M267" s="9" t="s">
        <v>518</v>
      </c>
      <c r="N267" s="21" t="str">
        <f t="shared" si="82"/>
        <v>İŞVEREN / TESLİM TARİHİNDEN SONRAKİ ÜÇ AY İÇİNDE</v>
      </c>
      <c r="O267" s="4">
        <f t="shared" si="83"/>
        <v>2</v>
      </c>
      <c r="P267" s="4">
        <f t="shared" si="84"/>
        <v>5</v>
      </c>
      <c r="Q267" s="12">
        <f t="shared" si="85"/>
        <v>10</v>
      </c>
      <c r="R267" s="13">
        <f t="shared" si="86"/>
        <v>0.33333333333333331</v>
      </c>
    </row>
    <row r="268" spans="1:18" ht="38.25" x14ac:dyDescent="0.25">
      <c r="A268" s="3"/>
      <c r="B268" s="30"/>
      <c r="C268" s="9" t="s">
        <v>273</v>
      </c>
      <c r="D268" s="9" t="s">
        <v>295</v>
      </c>
      <c r="E268" s="9" t="s">
        <v>519</v>
      </c>
      <c r="F268" s="9" t="s">
        <v>520</v>
      </c>
      <c r="G268" s="9"/>
      <c r="H268" s="9" t="s">
        <v>84</v>
      </c>
      <c r="I268" s="4">
        <v>3</v>
      </c>
      <c r="J268" s="4">
        <v>5</v>
      </c>
      <c r="K268" s="12">
        <f t="shared" si="80"/>
        <v>15</v>
      </c>
      <c r="L268" s="4">
        <f t="shared" si="81"/>
        <v>2</v>
      </c>
      <c r="M268" s="9" t="s">
        <v>521</v>
      </c>
      <c r="N268" s="21" t="str">
        <f t="shared" si="82"/>
        <v>İŞVEREN / TESLİM TARİHİNDEN SONRAKİ ÜÇ AY İÇİNDE</v>
      </c>
      <c r="O268" s="4">
        <f t="shared" si="83"/>
        <v>2</v>
      </c>
      <c r="P268" s="4">
        <f t="shared" si="84"/>
        <v>5</v>
      </c>
      <c r="Q268" s="12">
        <f t="shared" si="85"/>
        <v>10</v>
      </c>
      <c r="R268" s="13">
        <f t="shared" si="86"/>
        <v>0.33333333333333331</v>
      </c>
    </row>
    <row r="269" spans="1:18" ht="63.75" x14ac:dyDescent="0.25">
      <c r="A269" s="3"/>
      <c r="B269" s="30"/>
      <c r="C269" s="9" t="s">
        <v>273</v>
      </c>
      <c r="D269" s="9" t="s">
        <v>295</v>
      </c>
      <c r="E269" s="9" t="s">
        <v>529</v>
      </c>
      <c r="F269" s="9" t="s">
        <v>530</v>
      </c>
      <c r="G269" s="9"/>
      <c r="H269" s="9" t="s">
        <v>84</v>
      </c>
      <c r="I269" s="4">
        <v>3</v>
      </c>
      <c r="J269" s="4">
        <v>4</v>
      </c>
      <c r="K269" s="12">
        <f t="shared" si="80"/>
        <v>12</v>
      </c>
      <c r="L269" s="4">
        <f t="shared" si="81"/>
        <v>3</v>
      </c>
      <c r="M269" s="9" t="s">
        <v>531</v>
      </c>
      <c r="N269" s="21" t="str">
        <f t="shared" si="82"/>
        <v>İŞVEREN / SÜREKLİ DENETİM</v>
      </c>
      <c r="O269" s="4">
        <f t="shared" si="83"/>
        <v>2</v>
      </c>
      <c r="P269" s="4">
        <f t="shared" si="84"/>
        <v>4</v>
      </c>
      <c r="Q269" s="12">
        <f t="shared" si="85"/>
        <v>8</v>
      </c>
      <c r="R269" s="13">
        <f t="shared" si="86"/>
        <v>0.33333333333333331</v>
      </c>
    </row>
    <row r="270" spans="1:18" ht="38.25" x14ac:dyDescent="0.25">
      <c r="A270" s="3"/>
      <c r="B270" s="30"/>
      <c r="C270" s="9" t="s">
        <v>273</v>
      </c>
      <c r="D270" s="9" t="s">
        <v>295</v>
      </c>
      <c r="E270" s="9" t="s">
        <v>532</v>
      </c>
      <c r="F270" s="9" t="s">
        <v>533</v>
      </c>
      <c r="G270" s="9"/>
      <c r="H270" s="9" t="s">
        <v>84</v>
      </c>
      <c r="I270" s="4">
        <v>3</v>
      </c>
      <c r="J270" s="4">
        <v>4</v>
      </c>
      <c r="K270" s="12">
        <f t="shared" si="80"/>
        <v>12</v>
      </c>
      <c r="L270" s="4">
        <f t="shared" si="81"/>
        <v>3</v>
      </c>
      <c r="M270" s="9" t="s">
        <v>534</v>
      </c>
      <c r="N270" s="21" t="str">
        <f t="shared" si="82"/>
        <v>İŞVEREN / SÜREKLİ DENETİM</v>
      </c>
      <c r="O270" s="4">
        <f t="shared" si="83"/>
        <v>2</v>
      </c>
      <c r="P270" s="4">
        <f t="shared" si="84"/>
        <v>4</v>
      </c>
      <c r="Q270" s="12">
        <f t="shared" si="85"/>
        <v>8</v>
      </c>
      <c r="R270" s="13">
        <f t="shared" si="86"/>
        <v>0.33333333333333331</v>
      </c>
    </row>
    <row r="271" spans="1:18" ht="76.5" x14ac:dyDescent="0.25">
      <c r="A271" s="3"/>
      <c r="B271" s="30"/>
      <c r="C271" s="9" t="s">
        <v>273</v>
      </c>
      <c r="D271" s="9" t="s">
        <v>295</v>
      </c>
      <c r="E271" s="9" t="s">
        <v>732</v>
      </c>
      <c r="F271" s="9" t="s">
        <v>733</v>
      </c>
      <c r="G271" s="9"/>
      <c r="H271" s="9" t="s">
        <v>84</v>
      </c>
      <c r="I271" s="4">
        <v>2</v>
      </c>
      <c r="J271" s="4">
        <v>5</v>
      </c>
      <c r="K271" s="12">
        <f t="shared" si="73"/>
        <v>10</v>
      </c>
      <c r="L271" s="4">
        <f t="shared" si="74"/>
        <v>3</v>
      </c>
      <c r="M271" s="9" t="s">
        <v>734</v>
      </c>
      <c r="N271" s="21" t="str">
        <f t="shared" si="75"/>
        <v>İŞVEREN / SÜREKLİ DENETİM</v>
      </c>
      <c r="O271" s="4">
        <f t="shared" si="76"/>
        <v>1</v>
      </c>
      <c r="P271" s="4">
        <f t="shared" si="77"/>
        <v>5</v>
      </c>
      <c r="Q271" s="12">
        <f t="shared" si="78"/>
        <v>5</v>
      </c>
      <c r="R271" s="13">
        <f t="shared" si="79"/>
        <v>0.5</v>
      </c>
    </row>
    <row r="272" spans="1:18" ht="25.5" x14ac:dyDescent="0.25">
      <c r="A272" s="3"/>
      <c r="B272" s="30"/>
      <c r="C272" s="9" t="s">
        <v>273</v>
      </c>
      <c r="D272" s="9" t="s">
        <v>295</v>
      </c>
      <c r="E272" s="9" t="s">
        <v>735</v>
      </c>
      <c r="F272" s="9" t="s">
        <v>736</v>
      </c>
      <c r="G272" s="9"/>
      <c r="H272" s="9" t="s">
        <v>84</v>
      </c>
      <c r="I272" s="4">
        <v>2</v>
      </c>
      <c r="J272" s="4">
        <v>5</v>
      </c>
      <c r="K272" s="12">
        <f t="shared" si="73"/>
        <v>10</v>
      </c>
      <c r="L272" s="4">
        <f t="shared" si="74"/>
        <v>3</v>
      </c>
      <c r="M272" s="9" t="s">
        <v>737</v>
      </c>
      <c r="N272" s="21" t="str">
        <f t="shared" si="75"/>
        <v>İŞVEREN / SÜREKLİ DENETİM</v>
      </c>
      <c r="O272" s="4">
        <f t="shared" si="76"/>
        <v>1</v>
      </c>
      <c r="P272" s="4">
        <f t="shared" si="77"/>
        <v>5</v>
      </c>
      <c r="Q272" s="12">
        <f t="shared" si="78"/>
        <v>5</v>
      </c>
      <c r="R272" s="13">
        <f t="shared" si="79"/>
        <v>0.5</v>
      </c>
    </row>
    <row r="273" spans="1:18" ht="38.25" x14ac:dyDescent="0.25">
      <c r="A273" s="3"/>
      <c r="B273" s="30"/>
      <c r="C273" s="9" t="s">
        <v>38</v>
      </c>
      <c r="D273" s="9" t="s">
        <v>302</v>
      </c>
      <c r="E273" s="9" t="s">
        <v>428</v>
      </c>
      <c r="F273" s="9" t="s">
        <v>426</v>
      </c>
      <c r="G273" s="9"/>
      <c r="H273" s="9" t="s">
        <v>84</v>
      </c>
      <c r="I273" s="4">
        <v>4</v>
      </c>
      <c r="J273" s="4">
        <v>4</v>
      </c>
      <c r="K273" s="12">
        <f>I273*J273</f>
        <v>16</v>
      </c>
      <c r="L273" s="4">
        <f>IF(K273=0,0,IF(K273&lt;4,5,IF(K273&lt;10,4,IF(K273&lt;13,3,IF(K273&lt;17,2,1)))))</f>
        <v>2</v>
      </c>
      <c r="M273" s="9" t="s">
        <v>429</v>
      </c>
      <c r="N273" s="21" t="str">
        <f>IF(L273=1,"İŞVEREN / TESLİM TARİHİNDEN SONRAKİ BİR AY İÇİNDE",IF(L273=2,"İŞVEREN / TESLİM TARİHİNDEN SONRAKİ ÜÇ AY İÇİNDE","İŞVEREN / SÜREKLİ DENETİM"))</f>
        <v>İŞVEREN / TESLİM TARİHİNDEN SONRAKİ ÜÇ AY İÇİNDE</v>
      </c>
      <c r="O273" s="4">
        <f>IF(I273&lt;4,I273-1,I273-2)</f>
        <v>2</v>
      </c>
      <c r="P273" s="4">
        <f>J273</f>
        <v>4</v>
      </c>
      <c r="Q273" s="12">
        <f>O273*P273</f>
        <v>8</v>
      </c>
      <c r="R273" s="13">
        <f>IF(Q273=0,0,(K273-Q273)/K273)</f>
        <v>0.5</v>
      </c>
    </row>
    <row r="274" spans="1:18" ht="102" x14ac:dyDescent="0.25">
      <c r="A274" s="3"/>
      <c r="B274" s="30"/>
      <c r="C274" s="9" t="s">
        <v>273</v>
      </c>
      <c r="D274" s="9" t="s">
        <v>302</v>
      </c>
      <c r="E274" s="9" t="s">
        <v>746</v>
      </c>
      <c r="F274" s="9" t="s">
        <v>747</v>
      </c>
      <c r="G274" s="9"/>
      <c r="H274" s="9" t="s">
        <v>84</v>
      </c>
      <c r="I274" s="4">
        <v>3</v>
      </c>
      <c r="J274" s="4">
        <v>3</v>
      </c>
      <c r="K274" s="12">
        <f t="shared" si="73"/>
        <v>9</v>
      </c>
      <c r="L274" s="4">
        <f t="shared" si="74"/>
        <v>4</v>
      </c>
      <c r="M274" s="9" t="s">
        <v>748</v>
      </c>
      <c r="N274" s="21" t="str">
        <f t="shared" si="75"/>
        <v>İŞVEREN / SÜREKLİ DENETİM</v>
      </c>
      <c r="O274" s="4">
        <f t="shared" si="76"/>
        <v>2</v>
      </c>
      <c r="P274" s="4">
        <f t="shared" si="77"/>
        <v>3</v>
      </c>
      <c r="Q274" s="12">
        <f t="shared" si="78"/>
        <v>6</v>
      </c>
      <c r="R274" s="13">
        <f t="shared" si="79"/>
        <v>0.33333333333333331</v>
      </c>
    </row>
    <row r="275" spans="1:18" ht="38.25" x14ac:dyDescent="0.25">
      <c r="A275" s="3"/>
      <c r="B275" s="30"/>
      <c r="C275" s="9" t="s">
        <v>273</v>
      </c>
      <c r="D275" s="9" t="s">
        <v>302</v>
      </c>
      <c r="E275" s="9" t="s">
        <v>746</v>
      </c>
      <c r="F275" s="9" t="s">
        <v>749</v>
      </c>
      <c r="G275" s="9"/>
      <c r="H275" s="9" t="s">
        <v>84</v>
      </c>
      <c r="I275" s="4">
        <v>3</v>
      </c>
      <c r="J275" s="4">
        <v>3</v>
      </c>
      <c r="K275" s="12">
        <f t="shared" si="73"/>
        <v>9</v>
      </c>
      <c r="L275" s="4">
        <f t="shared" si="74"/>
        <v>4</v>
      </c>
      <c r="M275" s="9" t="s">
        <v>750</v>
      </c>
      <c r="N275" s="21" t="str">
        <f t="shared" si="75"/>
        <v>İŞVEREN / SÜREKLİ DENETİM</v>
      </c>
      <c r="O275" s="4">
        <f t="shared" si="76"/>
        <v>2</v>
      </c>
      <c r="P275" s="4">
        <f t="shared" si="77"/>
        <v>3</v>
      </c>
      <c r="Q275" s="12">
        <f t="shared" si="78"/>
        <v>6</v>
      </c>
      <c r="R275" s="13">
        <f t="shared" si="79"/>
        <v>0.33333333333333331</v>
      </c>
    </row>
    <row r="276" spans="1:18" ht="51" x14ac:dyDescent="0.25">
      <c r="A276" s="3"/>
      <c r="B276" s="30"/>
      <c r="C276" s="9" t="s">
        <v>273</v>
      </c>
      <c r="D276" s="9" t="s">
        <v>302</v>
      </c>
      <c r="E276" s="9" t="s">
        <v>751</v>
      </c>
      <c r="F276" s="9" t="s">
        <v>752</v>
      </c>
      <c r="G276" s="9"/>
      <c r="H276" s="9" t="s">
        <v>84</v>
      </c>
      <c r="I276" s="4">
        <v>3</v>
      </c>
      <c r="J276" s="4">
        <v>3</v>
      </c>
      <c r="K276" s="12">
        <f t="shared" si="73"/>
        <v>9</v>
      </c>
      <c r="L276" s="4">
        <f t="shared" si="74"/>
        <v>4</v>
      </c>
      <c r="M276" s="9" t="s">
        <v>753</v>
      </c>
      <c r="N276" s="21" t="str">
        <f t="shared" si="75"/>
        <v>İŞVEREN / SÜREKLİ DENETİM</v>
      </c>
      <c r="O276" s="4">
        <f t="shared" si="76"/>
        <v>2</v>
      </c>
      <c r="P276" s="4">
        <f t="shared" si="77"/>
        <v>3</v>
      </c>
      <c r="Q276" s="12">
        <f t="shared" si="78"/>
        <v>6</v>
      </c>
      <c r="R276" s="13">
        <f t="shared" si="79"/>
        <v>0.33333333333333331</v>
      </c>
    </row>
    <row r="277" spans="1:18" ht="38.25" x14ac:dyDescent="0.25">
      <c r="A277" s="3"/>
      <c r="B277" s="30"/>
      <c r="C277" s="9" t="s">
        <v>273</v>
      </c>
      <c r="D277" s="9" t="s">
        <v>302</v>
      </c>
      <c r="E277" s="9" t="s">
        <v>917</v>
      </c>
      <c r="F277" s="9" t="s">
        <v>918</v>
      </c>
      <c r="G277" s="9"/>
      <c r="H277" s="9" t="s">
        <v>84</v>
      </c>
      <c r="I277" s="4">
        <v>2</v>
      </c>
      <c r="J277" s="4">
        <v>3</v>
      </c>
      <c r="K277" s="12">
        <f>I277*J277</f>
        <v>6</v>
      </c>
      <c r="L277" s="4">
        <f>IF(K277=0,0,IF(K277&lt;4,5,IF(K277&lt;10,4,IF(K277&lt;13,3,IF(K277&lt;17,2,1)))))</f>
        <v>4</v>
      </c>
      <c r="M277" s="9" t="s">
        <v>919</v>
      </c>
      <c r="N277" s="21" t="str">
        <f>IF(L277=1,"İŞVEREN / TESLİM TARİHİNDEN SONRAKİ BİR AY İÇİNDE",IF(L277=2,"İŞVEREN / TESLİM TARİHİNDEN SONRAKİ ÜÇ AY İÇİNDE","İŞVEREN / SÜREKLİ DENETİM"))</f>
        <v>İŞVEREN / SÜREKLİ DENETİM</v>
      </c>
      <c r="O277" s="4">
        <f>IF(I277&lt;4,I277-1,I277-2)</f>
        <v>1</v>
      </c>
      <c r="P277" s="4">
        <f>J277</f>
        <v>3</v>
      </c>
      <c r="Q277" s="12">
        <f>O277*P277</f>
        <v>3</v>
      </c>
      <c r="R277" s="13">
        <f>IF(Q277=0,0,(K277-Q277)/K277)</f>
        <v>0.5</v>
      </c>
    </row>
    <row r="278" spans="1:18" ht="38.25" x14ac:dyDescent="0.25">
      <c r="A278" s="3"/>
      <c r="B278" s="30"/>
      <c r="C278" s="9" t="s">
        <v>273</v>
      </c>
      <c r="D278" s="9" t="s">
        <v>302</v>
      </c>
      <c r="E278" s="9" t="s">
        <v>754</v>
      </c>
      <c r="F278" s="9" t="s">
        <v>755</v>
      </c>
      <c r="G278" s="9"/>
      <c r="H278" s="9" t="s">
        <v>84</v>
      </c>
      <c r="I278" s="4">
        <v>3</v>
      </c>
      <c r="J278" s="4">
        <v>3</v>
      </c>
      <c r="K278" s="12">
        <f t="shared" si="73"/>
        <v>9</v>
      </c>
      <c r="L278" s="4">
        <f t="shared" si="74"/>
        <v>4</v>
      </c>
      <c r="M278" s="9" t="s">
        <v>756</v>
      </c>
      <c r="N278" s="21" t="str">
        <f t="shared" si="75"/>
        <v>İŞVEREN / SÜREKLİ DENETİM</v>
      </c>
      <c r="O278" s="4">
        <f t="shared" si="76"/>
        <v>2</v>
      </c>
      <c r="P278" s="4">
        <f t="shared" si="77"/>
        <v>3</v>
      </c>
      <c r="Q278" s="12">
        <f t="shared" si="78"/>
        <v>6</v>
      </c>
      <c r="R278" s="13">
        <f t="shared" si="79"/>
        <v>0.33333333333333331</v>
      </c>
    </row>
    <row r="279" spans="1:18" ht="51" x14ac:dyDescent="0.25">
      <c r="A279" s="3"/>
      <c r="B279" s="30"/>
      <c r="C279" s="9" t="s">
        <v>273</v>
      </c>
      <c r="D279" s="9" t="s">
        <v>757</v>
      </c>
      <c r="E279" s="9" t="s">
        <v>758</v>
      </c>
      <c r="F279" s="9" t="s">
        <v>759</v>
      </c>
      <c r="G279" s="9"/>
      <c r="H279" s="9" t="s">
        <v>84</v>
      </c>
      <c r="I279" s="4">
        <v>3</v>
      </c>
      <c r="J279" s="4">
        <v>3</v>
      </c>
      <c r="K279" s="12">
        <f t="shared" si="73"/>
        <v>9</v>
      </c>
      <c r="L279" s="4">
        <f t="shared" si="74"/>
        <v>4</v>
      </c>
      <c r="M279" s="9" t="s">
        <v>760</v>
      </c>
      <c r="N279" s="21" t="str">
        <f t="shared" si="75"/>
        <v>İŞVEREN / SÜREKLİ DENETİM</v>
      </c>
      <c r="O279" s="4">
        <f t="shared" si="76"/>
        <v>2</v>
      </c>
      <c r="P279" s="4">
        <f t="shared" si="77"/>
        <v>3</v>
      </c>
      <c r="Q279" s="12">
        <f t="shared" si="78"/>
        <v>6</v>
      </c>
      <c r="R279" s="13">
        <f t="shared" si="79"/>
        <v>0.33333333333333331</v>
      </c>
    </row>
    <row r="280" spans="1:18" ht="204" x14ac:dyDescent="0.25">
      <c r="A280" s="3"/>
      <c r="B280" s="30"/>
      <c r="C280" s="9" t="s">
        <v>30</v>
      </c>
      <c r="D280" s="9" t="s">
        <v>43</v>
      </c>
      <c r="E280" s="9" t="s">
        <v>83</v>
      </c>
      <c r="F280" s="9" t="s">
        <v>122</v>
      </c>
      <c r="G280" s="9"/>
      <c r="H280" s="9" t="s">
        <v>131</v>
      </c>
      <c r="I280" s="4">
        <v>3</v>
      </c>
      <c r="J280" s="4">
        <v>5</v>
      </c>
      <c r="K280" s="12">
        <f>I280*J280</f>
        <v>15</v>
      </c>
      <c r="L280" s="4">
        <f>IF(K280=0,0,IF(K280&lt;4,5,IF(K280&lt;10,4,IF(K280&lt;13,3,IF(K280&lt;17,2,1)))))</f>
        <v>2</v>
      </c>
      <c r="M280" s="9" t="s">
        <v>169</v>
      </c>
      <c r="N280" s="21" t="str">
        <f>IF(L280=1,"İŞVEREN / TESLİM TARİHİNDEN SONRAKİ BİR AY İÇİNDE",IF(L280=2,"İŞVEREN / TESLİM TARİHİNDEN SONRAKİ ÜÇ AY İÇİNDE","İŞVEREN / SÜREKLİ DENETİM"))</f>
        <v>İŞVEREN / TESLİM TARİHİNDEN SONRAKİ ÜÇ AY İÇİNDE</v>
      </c>
      <c r="O280" s="4">
        <f>IF(I280&lt;4,I280-1,I280-2)</f>
        <v>2</v>
      </c>
      <c r="P280" s="4">
        <f>J280</f>
        <v>5</v>
      </c>
      <c r="Q280" s="12">
        <f>O280*P280</f>
        <v>10</v>
      </c>
      <c r="R280" s="13">
        <f>IF(Q280=0,0,(K280-Q280)/K280)</f>
        <v>0.33333333333333331</v>
      </c>
    </row>
    <row r="281" spans="1:18" ht="63.75" x14ac:dyDescent="0.25">
      <c r="A281" s="3"/>
      <c r="B281" s="30"/>
      <c r="C281" s="9" t="s">
        <v>273</v>
      </c>
      <c r="D281" s="9" t="s">
        <v>565</v>
      </c>
      <c r="E281" s="9" t="s">
        <v>566</v>
      </c>
      <c r="F281" s="9" t="s">
        <v>567</v>
      </c>
      <c r="G281" s="9"/>
      <c r="H281" s="9" t="s">
        <v>84</v>
      </c>
      <c r="I281" s="4">
        <v>3</v>
      </c>
      <c r="J281" s="4">
        <v>4</v>
      </c>
      <c r="K281" s="12">
        <f t="shared" si="73"/>
        <v>12</v>
      </c>
      <c r="L281" s="4">
        <f t="shared" si="74"/>
        <v>3</v>
      </c>
      <c r="M281" s="9" t="s">
        <v>568</v>
      </c>
      <c r="N281" s="21" t="str">
        <f t="shared" si="75"/>
        <v>İŞVEREN / SÜREKLİ DENETİM</v>
      </c>
      <c r="O281" s="4">
        <f t="shared" si="76"/>
        <v>2</v>
      </c>
      <c r="P281" s="4">
        <f t="shared" si="77"/>
        <v>4</v>
      </c>
      <c r="Q281" s="12">
        <f t="shared" si="78"/>
        <v>8</v>
      </c>
      <c r="R281" s="13">
        <f t="shared" si="79"/>
        <v>0.33333333333333331</v>
      </c>
    </row>
    <row r="282" spans="1:18" ht="25.5" x14ac:dyDescent="0.25">
      <c r="A282" s="3"/>
      <c r="B282" s="30"/>
      <c r="C282" s="9" t="s">
        <v>273</v>
      </c>
      <c r="D282" s="9" t="s">
        <v>565</v>
      </c>
      <c r="E282" s="9" t="s">
        <v>569</v>
      </c>
      <c r="F282" s="9" t="s">
        <v>570</v>
      </c>
      <c r="G282" s="9"/>
      <c r="H282" s="9" t="s">
        <v>84</v>
      </c>
      <c r="I282" s="4">
        <v>3</v>
      </c>
      <c r="J282" s="4">
        <v>4</v>
      </c>
      <c r="K282" s="12">
        <f t="shared" si="73"/>
        <v>12</v>
      </c>
      <c r="L282" s="4">
        <f t="shared" si="74"/>
        <v>3</v>
      </c>
      <c r="M282" s="9" t="s">
        <v>571</v>
      </c>
      <c r="N282" s="21" t="str">
        <f t="shared" si="75"/>
        <v>İŞVEREN / SÜREKLİ DENETİM</v>
      </c>
      <c r="O282" s="4">
        <f t="shared" si="76"/>
        <v>2</v>
      </c>
      <c r="P282" s="4">
        <f t="shared" si="77"/>
        <v>4</v>
      </c>
      <c r="Q282" s="12">
        <f t="shared" si="78"/>
        <v>8</v>
      </c>
      <c r="R282" s="13">
        <f t="shared" si="79"/>
        <v>0.33333333333333331</v>
      </c>
    </row>
    <row r="283" spans="1:18" ht="38.25" x14ac:dyDescent="0.25">
      <c r="A283" s="3"/>
      <c r="B283" s="30"/>
      <c r="C283" s="9" t="s">
        <v>273</v>
      </c>
      <c r="D283" s="9" t="s">
        <v>565</v>
      </c>
      <c r="E283" s="9" t="s">
        <v>572</v>
      </c>
      <c r="F283" s="9" t="s">
        <v>573</v>
      </c>
      <c r="G283" s="9"/>
      <c r="H283" s="9" t="s">
        <v>84</v>
      </c>
      <c r="I283" s="4">
        <v>3</v>
      </c>
      <c r="J283" s="4">
        <v>4</v>
      </c>
      <c r="K283" s="12">
        <f t="shared" si="73"/>
        <v>12</v>
      </c>
      <c r="L283" s="4">
        <f t="shared" si="74"/>
        <v>3</v>
      </c>
      <c r="M283" s="9" t="s">
        <v>942</v>
      </c>
      <c r="N283" s="21" t="str">
        <f t="shared" si="75"/>
        <v>İŞVEREN / SÜREKLİ DENETİM</v>
      </c>
      <c r="O283" s="4">
        <f t="shared" si="76"/>
        <v>2</v>
      </c>
      <c r="P283" s="4">
        <f t="shared" si="77"/>
        <v>4</v>
      </c>
      <c r="Q283" s="12">
        <f t="shared" si="78"/>
        <v>8</v>
      </c>
      <c r="R283" s="13">
        <f t="shared" si="79"/>
        <v>0.33333333333333331</v>
      </c>
    </row>
    <row r="284" spans="1:18" ht="25.5" x14ac:dyDescent="0.25">
      <c r="A284" s="3"/>
      <c r="B284" s="30"/>
      <c r="C284" s="9" t="s">
        <v>273</v>
      </c>
      <c r="D284" s="9" t="s">
        <v>565</v>
      </c>
      <c r="E284" s="9" t="s">
        <v>574</v>
      </c>
      <c r="F284" s="9" t="s">
        <v>575</v>
      </c>
      <c r="G284" s="9"/>
      <c r="H284" s="9" t="s">
        <v>84</v>
      </c>
      <c r="I284" s="4">
        <v>3</v>
      </c>
      <c r="J284" s="4">
        <v>4</v>
      </c>
      <c r="K284" s="12">
        <f t="shared" si="73"/>
        <v>12</v>
      </c>
      <c r="L284" s="4">
        <f t="shared" si="74"/>
        <v>3</v>
      </c>
      <c r="M284" s="9" t="s">
        <v>576</v>
      </c>
      <c r="N284" s="21" t="str">
        <f t="shared" si="75"/>
        <v>İŞVEREN / SÜREKLİ DENETİM</v>
      </c>
      <c r="O284" s="4">
        <f t="shared" si="76"/>
        <v>2</v>
      </c>
      <c r="P284" s="4">
        <f t="shared" si="77"/>
        <v>4</v>
      </c>
      <c r="Q284" s="12">
        <f t="shared" si="78"/>
        <v>8</v>
      </c>
      <c r="R284" s="13">
        <f t="shared" si="79"/>
        <v>0.33333333333333331</v>
      </c>
    </row>
    <row r="285" spans="1:18" ht="25.5" x14ac:dyDescent="0.25">
      <c r="A285" s="3"/>
      <c r="B285" s="30"/>
      <c r="C285" s="9" t="s">
        <v>273</v>
      </c>
      <c r="D285" s="9" t="s">
        <v>565</v>
      </c>
      <c r="E285" s="9" t="s">
        <v>769</v>
      </c>
      <c r="F285" s="9" t="s">
        <v>770</v>
      </c>
      <c r="G285" s="9"/>
      <c r="H285" s="9" t="s">
        <v>84</v>
      </c>
      <c r="I285" s="4">
        <v>3</v>
      </c>
      <c r="J285" s="4">
        <v>3</v>
      </c>
      <c r="K285" s="12">
        <f t="shared" si="73"/>
        <v>9</v>
      </c>
      <c r="L285" s="4">
        <f t="shared" si="74"/>
        <v>4</v>
      </c>
      <c r="M285" s="9" t="s">
        <v>771</v>
      </c>
      <c r="N285" s="21" t="str">
        <f t="shared" si="75"/>
        <v>İŞVEREN / SÜREKLİ DENETİM</v>
      </c>
      <c r="O285" s="4">
        <f t="shared" si="76"/>
        <v>2</v>
      </c>
      <c r="P285" s="4">
        <f t="shared" si="77"/>
        <v>3</v>
      </c>
      <c r="Q285" s="12">
        <f t="shared" si="78"/>
        <v>6</v>
      </c>
      <c r="R285" s="13">
        <f t="shared" si="79"/>
        <v>0.33333333333333331</v>
      </c>
    </row>
    <row r="286" spans="1:18" ht="25.5" x14ac:dyDescent="0.25">
      <c r="A286" s="3"/>
      <c r="B286" s="30"/>
      <c r="C286" s="9" t="s">
        <v>273</v>
      </c>
      <c r="D286" s="9" t="s">
        <v>565</v>
      </c>
      <c r="E286" s="9" t="s">
        <v>772</v>
      </c>
      <c r="F286" s="9" t="s">
        <v>770</v>
      </c>
      <c r="G286" s="9"/>
      <c r="H286" s="9" t="s">
        <v>84</v>
      </c>
      <c r="I286" s="4">
        <v>3</v>
      </c>
      <c r="J286" s="4">
        <v>3</v>
      </c>
      <c r="K286" s="12">
        <f t="shared" si="73"/>
        <v>9</v>
      </c>
      <c r="L286" s="4">
        <f t="shared" si="74"/>
        <v>4</v>
      </c>
      <c r="M286" s="9" t="s">
        <v>773</v>
      </c>
      <c r="N286" s="21" t="str">
        <f t="shared" si="75"/>
        <v>İŞVEREN / SÜREKLİ DENETİM</v>
      </c>
      <c r="O286" s="4">
        <f t="shared" si="76"/>
        <v>2</v>
      </c>
      <c r="P286" s="4">
        <f t="shared" si="77"/>
        <v>3</v>
      </c>
      <c r="Q286" s="12">
        <f t="shared" si="78"/>
        <v>6</v>
      </c>
      <c r="R286" s="13">
        <f t="shared" si="79"/>
        <v>0.33333333333333331</v>
      </c>
    </row>
    <row r="287" spans="1:18" ht="38.25" x14ac:dyDescent="0.25">
      <c r="A287" s="3"/>
      <c r="B287" s="30"/>
      <c r="C287" s="9" t="s">
        <v>273</v>
      </c>
      <c r="D287" s="9" t="s">
        <v>565</v>
      </c>
      <c r="E287" s="9" t="s">
        <v>774</v>
      </c>
      <c r="F287" s="9" t="s">
        <v>230</v>
      </c>
      <c r="G287" s="9"/>
      <c r="H287" s="9" t="s">
        <v>84</v>
      </c>
      <c r="I287" s="4">
        <v>3</v>
      </c>
      <c r="J287" s="4">
        <v>3</v>
      </c>
      <c r="K287" s="12">
        <f t="shared" si="73"/>
        <v>9</v>
      </c>
      <c r="L287" s="4">
        <f t="shared" si="74"/>
        <v>4</v>
      </c>
      <c r="M287" s="9" t="s">
        <v>775</v>
      </c>
      <c r="N287" s="21" t="str">
        <f t="shared" si="75"/>
        <v>İŞVEREN / SÜREKLİ DENETİM</v>
      </c>
      <c r="O287" s="4">
        <f t="shared" si="76"/>
        <v>2</v>
      </c>
      <c r="P287" s="4">
        <f t="shared" si="77"/>
        <v>3</v>
      </c>
      <c r="Q287" s="12">
        <f t="shared" si="78"/>
        <v>6</v>
      </c>
      <c r="R287" s="13">
        <f t="shared" si="79"/>
        <v>0.33333333333333331</v>
      </c>
    </row>
    <row r="288" spans="1:18" ht="25.5" x14ac:dyDescent="0.25">
      <c r="A288" s="3"/>
      <c r="B288" s="30"/>
      <c r="C288" s="9" t="s">
        <v>273</v>
      </c>
      <c r="D288" s="9" t="s">
        <v>565</v>
      </c>
      <c r="E288" s="9" t="s">
        <v>776</v>
      </c>
      <c r="F288" s="9" t="s">
        <v>230</v>
      </c>
      <c r="G288" s="9"/>
      <c r="H288" s="9" t="s">
        <v>84</v>
      </c>
      <c r="I288" s="4">
        <v>3</v>
      </c>
      <c r="J288" s="4">
        <v>3</v>
      </c>
      <c r="K288" s="12">
        <f t="shared" si="73"/>
        <v>9</v>
      </c>
      <c r="L288" s="4">
        <f t="shared" si="74"/>
        <v>4</v>
      </c>
      <c r="M288" s="9" t="s">
        <v>777</v>
      </c>
      <c r="N288" s="21" t="str">
        <f t="shared" si="75"/>
        <v>İŞVEREN / SÜREKLİ DENETİM</v>
      </c>
      <c r="O288" s="4">
        <f t="shared" si="76"/>
        <v>2</v>
      </c>
      <c r="P288" s="4">
        <f t="shared" si="77"/>
        <v>3</v>
      </c>
      <c r="Q288" s="12">
        <f t="shared" si="78"/>
        <v>6</v>
      </c>
      <c r="R288" s="13">
        <f t="shared" si="79"/>
        <v>0.33333333333333331</v>
      </c>
    </row>
    <row r="289" spans="1:18" ht="51" x14ac:dyDescent="0.25">
      <c r="A289" s="3"/>
      <c r="B289" s="30"/>
      <c r="C289" s="9" t="s">
        <v>273</v>
      </c>
      <c r="D289" s="9" t="s">
        <v>565</v>
      </c>
      <c r="E289" s="9" t="s">
        <v>778</v>
      </c>
      <c r="F289" s="9" t="s">
        <v>779</v>
      </c>
      <c r="G289" s="9"/>
      <c r="H289" s="9" t="s">
        <v>84</v>
      </c>
      <c r="I289" s="4">
        <v>3</v>
      </c>
      <c r="J289" s="4">
        <v>3</v>
      </c>
      <c r="K289" s="12">
        <f t="shared" si="73"/>
        <v>9</v>
      </c>
      <c r="L289" s="4">
        <f t="shared" si="74"/>
        <v>4</v>
      </c>
      <c r="M289" s="9" t="s">
        <v>780</v>
      </c>
      <c r="N289" s="21" t="str">
        <f t="shared" si="75"/>
        <v>İŞVEREN / SÜREKLİ DENETİM</v>
      </c>
      <c r="O289" s="4">
        <f t="shared" si="76"/>
        <v>2</v>
      </c>
      <c r="P289" s="4">
        <f t="shared" si="77"/>
        <v>3</v>
      </c>
      <c r="Q289" s="12">
        <f t="shared" si="78"/>
        <v>6</v>
      </c>
      <c r="R289" s="13">
        <f t="shared" si="79"/>
        <v>0.33333333333333331</v>
      </c>
    </row>
    <row r="290" spans="1:18" ht="51" x14ac:dyDescent="0.25">
      <c r="A290" s="3"/>
      <c r="B290" s="30"/>
      <c r="C290" s="9" t="s">
        <v>273</v>
      </c>
      <c r="D290" s="9" t="s">
        <v>565</v>
      </c>
      <c r="E290" s="9" t="s">
        <v>778</v>
      </c>
      <c r="F290" s="9" t="s">
        <v>779</v>
      </c>
      <c r="G290" s="9"/>
      <c r="H290" s="9" t="s">
        <v>84</v>
      </c>
      <c r="I290" s="4">
        <v>3</v>
      </c>
      <c r="J290" s="4">
        <v>3</v>
      </c>
      <c r="K290" s="12">
        <f t="shared" si="73"/>
        <v>9</v>
      </c>
      <c r="L290" s="4">
        <f t="shared" si="74"/>
        <v>4</v>
      </c>
      <c r="M290" s="9" t="s">
        <v>780</v>
      </c>
      <c r="N290" s="21" t="str">
        <f t="shared" si="75"/>
        <v>İŞVEREN / SÜREKLİ DENETİM</v>
      </c>
      <c r="O290" s="4">
        <f t="shared" si="76"/>
        <v>2</v>
      </c>
      <c r="P290" s="4">
        <f t="shared" si="77"/>
        <v>3</v>
      </c>
      <c r="Q290" s="12">
        <f t="shared" si="78"/>
        <v>6</v>
      </c>
      <c r="R290" s="13">
        <f t="shared" si="79"/>
        <v>0.33333333333333331</v>
      </c>
    </row>
    <row r="291" spans="1:18" ht="51" x14ac:dyDescent="0.25">
      <c r="A291" s="3"/>
      <c r="B291" s="30"/>
      <c r="C291" s="9" t="s">
        <v>273</v>
      </c>
      <c r="D291" s="9" t="s">
        <v>379</v>
      </c>
      <c r="E291" s="9" t="s">
        <v>227</v>
      </c>
      <c r="F291" s="9" t="s">
        <v>784</v>
      </c>
      <c r="G291" s="9"/>
      <c r="H291" s="9" t="s">
        <v>84</v>
      </c>
      <c r="I291" s="4">
        <v>3</v>
      </c>
      <c r="J291" s="4">
        <v>3</v>
      </c>
      <c r="K291" s="12">
        <f t="shared" si="73"/>
        <v>9</v>
      </c>
      <c r="L291" s="4">
        <f t="shared" si="74"/>
        <v>4</v>
      </c>
      <c r="M291" s="9" t="s">
        <v>228</v>
      </c>
      <c r="N291" s="21" t="str">
        <f t="shared" si="75"/>
        <v>İŞVEREN / SÜREKLİ DENETİM</v>
      </c>
      <c r="O291" s="4">
        <f t="shared" si="76"/>
        <v>2</v>
      </c>
      <c r="P291" s="4">
        <f t="shared" si="77"/>
        <v>3</v>
      </c>
      <c r="Q291" s="12">
        <f t="shared" si="78"/>
        <v>6</v>
      </c>
      <c r="R291" s="13">
        <f t="shared" si="79"/>
        <v>0.33333333333333331</v>
      </c>
    </row>
    <row r="292" spans="1:18" ht="51" x14ac:dyDescent="0.25">
      <c r="A292" s="3"/>
      <c r="B292" s="30"/>
      <c r="C292" s="9" t="s">
        <v>273</v>
      </c>
      <c r="D292" s="9" t="s">
        <v>785</v>
      </c>
      <c r="E292" s="9" t="s">
        <v>786</v>
      </c>
      <c r="F292" s="9" t="s">
        <v>926</v>
      </c>
      <c r="G292" s="9"/>
      <c r="H292" s="9" t="s">
        <v>84</v>
      </c>
      <c r="I292" s="4">
        <v>3</v>
      </c>
      <c r="J292" s="4">
        <v>3</v>
      </c>
      <c r="K292" s="12">
        <f t="shared" si="73"/>
        <v>9</v>
      </c>
      <c r="L292" s="4">
        <f t="shared" si="74"/>
        <v>4</v>
      </c>
      <c r="M292" s="9" t="s">
        <v>788</v>
      </c>
      <c r="N292" s="21" t="str">
        <f t="shared" si="75"/>
        <v>İŞVEREN / SÜREKLİ DENETİM</v>
      </c>
      <c r="O292" s="4">
        <f t="shared" si="76"/>
        <v>2</v>
      </c>
      <c r="P292" s="4">
        <f t="shared" si="77"/>
        <v>3</v>
      </c>
      <c r="Q292" s="12">
        <f t="shared" si="78"/>
        <v>6</v>
      </c>
      <c r="R292" s="13">
        <f t="shared" si="79"/>
        <v>0.33333333333333331</v>
      </c>
    </row>
    <row r="293" spans="1:18" ht="51" x14ac:dyDescent="0.25">
      <c r="A293" s="3"/>
      <c r="B293" s="30"/>
      <c r="C293" s="9" t="s">
        <v>273</v>
      </c>
      <c r="D293" s="9" t="s">
        <v>785</v>
      </c>
      <c r="E293" s="9" t="s">
        <v>789</v>
      </c>
      <c r="F293" s="9" t="s">
        <v>787</v>
      </c>
      <c r="G293" s="9"/>
      <c r="H293" s="9" t="s">
        <v>84</v>
      </c>
      <c r="I293" s="4">
        <v>2</v>
      </c>
      <c r="J293" s="4">
        <v>4</v>
      </c>
      <c r="K293" s="12">
        <f>I293*J293</f>
        <v>8</v>
      </c>
      <c r="L293" s="4">
        <f>IF(K293=0,0,IF(K293&lt;4,5,IF(K293&lt;10,4,IF(K293&lt;13,3,IF(K293&lt;17,2,1)))))</f>
        <v>4</v>
      </c>
      <c r="M293" s="9" t="s">
        <v>888</v>
      </c>
      <c r="N293" s="21" t="str">
        <f>IF(L293=1,"İŞVEREN / TESLİM TARİHİNDEN SONRAKİ BİR AY İÇİNDE",IF(L293=2,"İŞVEREN / TESLİM TARİHİNDEN SONRAKİ ÜÇ AY İÇİNDE","İŞVEREN / SÜREKLİ DENETİM"))</f>
        <v>İŞVEREN / SÜREKLİ DENETİM</v>
      </c>
      <c r="O293" s="4">
        <f>IF(I293&lt;4,I293-1,I293-2)</f>
        <v>1</v>
      </c>
      <c r="P293" s="4">
        <f>J293</f>
        <v>4</v>
      </c>
      <c r="Q293" s="12">
        <f>O293*P293</f>
        <v>4</v>
      </c>
      <c r="R293" s="13">
        <f>IF(Q293=0,0,(K293-Q293)/K293)</f>
        <v>0.5</v>
      </c>
    </row>
    <row r="294" spans="1:18" ht="51" x14ac:dyDescent="0.25">
      <c r="A294" s="3"/>
      <c r="B294" s="30"/>
      <c r="C294" s="9" t="s">
        <v>273</v>
      </c>
      <c r="D294" s="9" t="s">
        <v>785</v>
      </c>
      <c r="E294" s="9" t="s">
        <v>789</v>
      </c>
      <c r="F294" s="9" t="s">
        <v>224</v>
      </c>
      <c r="G294" s="9"/>
      <c r="H294" s="9" t="s">
        <v>84</v>
      </c>
      <c r="I294" s="4">
        <v>3</v>
      </c>
      <c r="J294" s="4">
        <v>3</v>
      </c>
      <c r="K294" s="12">
        <f t="shared" si="73"/>
        <v>9</v>
      </c>
      <c r="L294" s="4">
        <f t="shared" si="74"/>
        <v>4</v>
      </c>
      <c r="M294" s="9" t="s">
        <v>788</v>
      </c>
      <c r="N294" s="21" t="str">
        <f t="shared" si="75"/>
        <v>İŞVEREN / SÜREKLİ DENETİM</v>
      </c>
      <c r="O294" s="4">
        <f t="shared" si="76"/>
        <v>2</v>
      </c>
      <c r="P294" s="4">
        <f t="shared" si="77"/>
        <v>3</v>
      </c>
      <c r="Q294" s="12">
        <f t="shared" si="78"/>
        <v>6</v>
      </c>
      <c r="R294" s="13">
        <f t="shared" si="79"/>
        <v>0.33333333333333331</v>
      </c>
    </row>
    <row r="295" spans="1:18" ht="51" x14ac:dyDescent="0.25">
      <c r="A295" s="3"/>
      <c r="B295" s="30"/>
      <c r="C295" s="9" t="s">
        <v>273</v>
      </c>
      <c r="D295" s="9" t="s">
        <v>432</v>
      </c>
      <c r="E295" s="9" t="s">
        <v>433</v>
      </c>
      <c r="F295" s="9" t="s">
        <v>230</v>
      </c>
      <c r="G295" s="9"/>
      <c r="H295" s="9" t="s">
        <v>84</v>
      </c>
      <c r="I295" s="4">
        <v>4</v>
      </c>
      <c r="J295" s="4">
        <v>4</v>
      </c>
      <c r="K295" s="12">
        <f t="shared" ref="K295:K300" si="87">I295*J295</f>
        <v>16</v>
      </c>
      <c r="L295" s="4">
        <f t="shared" ref="L295:L300" si="88">IF(K295=0,0,IF(K295&lt;4,5,IF(K295&lt;10,4,IF(K295&lt;13,3,IF(K295&lt;17,2,1)))))</f>
        <v>2</v>
      </c>
      <c r="M295" s="9" t="s">
        <v>434</v>
      </c>
      <c r="N295" s="21" t="str">
        <f t="shared" ref="N295:N300" si="89">IF(L295=1,"İŞVEREN / TESLİM TARİHİNDEN SONRAKİ BİR AY İÇİNDE",IF(L295=2,"İŞVEREN / TESLİM TARİHİNDEN SONRAKİ ÜÇ AY İÇİNDE","İŞVEREN / SÜREKLİ DENETİM"))</f>
        <v>İŞVEREN / TESLİM TARİHİNDEN SONRAKİ ÜÇ AY İÇİNDE</v>
      </c>
      <c r="O295" s="4">
        <f t="shared" ref="O295:O298" si="90">IF(I295&lt;4,I295-1,I295-2)</f>
        <v>2</v>
      </c>
      <c r="P295" s="4">
        <f t="shared" ref="P295:P298" si="91">J295</f>
        <v>4</v>
      </c>
      <c r="Q295" s="12">
        <f t="shared" ref="Q295:Q299" si="92">O295*P295</f>
        <v>8</v>
      </c>
      <c r="R295" s="13">
        <f t="shared" ref="R295:R299" si="93">IF(Q295=0,0,(K295-Q295)/K295)</f>
        <v>0.5</v>
      </c>
    </row>
    <row r="296" spans="1:18" ht="38.25" x14ac:dyDescent="0.25">
      <c r="A296" s="3"/>
      <c r="B296" s="30"/>
      <c r="C296" s="9" t="s">
        <v>273</v>
      </c>
      <c r="D296" s="9" t="s">
        <v>432</v>
      </c>
      <c r="E296" s="9" t="s">
        <v>526</v>
      </c>
      <c r="F296" s="9" t="s">
        <v>527</v>
      </c>
      <c r="G296" s="9"/>
      <c r="H296" s="9" t="s">
        <v>84</v>
      </c>
      <c r="I296" s="4">
        <v>3</v>
      </c>
      <c r="J296" s="4">
        <v>5</v>
      </c>
      <c r="K296" s="12">
        <f t="shared" si="87"/>
        <v>15</v>
      </c>
      <c r="L296" s="4">
        <f t="shared" si="88"/>
        <v>2</v>
      </c>
      <c r="M296" s="9" t="s">
        <v>528</v>
      </c>
      <c r="N296" s="21" t="str">
        <f t="shared" si="89"/>
        <v>İŞVEREN / TESLİM TARİHİNDEN SONRAKİ ÜÇ AY İÇİNDE</v>
      </c>
      <c r="O296" s="4">
        <f t="shared" si="90"/>
        <v>2</v>
      </c>
      <c r="P296" s="4">
        <f t="shared" si="91"/>
        <v>5</v>
      </c>
      <c r="Q296" s="12">
        <f t="shared" si="92"/>
        <v>10</v>
      </c>
      <c r="R296" s="13">
        <f t="shared" si="93"/>
        <v>0.33333333333333331</v>
      </c>
    </row>
    <row r="297" spans="1:18" ht="25.5" x14ac:dyDescent="0.25">
      <c r="A297" s="3"/>
      <c r="B297" s="30"/>
      <c r="C297" s="9" t="s">
        <v>273</v>
      </c>
      <c r="D297" s="9" t="s">
        <v>432</v>
      </c>
      <c r="E297" s="9" t="s">
        <v>671</v>
      </c>
      <c r="F297" s="9" t="s">
        <v>672</v>
      </c>
      <c r="G297" s="9"/>
      <c r="H297" s="9" t="s">
        <v>84</v>
      </c>
      <c r="I297" s="4">
        <v>3</v>
      </c>
      <c r="J297" s="4">
        <v>4</v>
      </c>
      <c r="K297" s="12">
        <f t="shared" si="87"/>
        <v>12</v>
      </c>
      <c r="L297" s="4">
        <f t="shared" si="88"/>
        <v>3</v>
      </c>
      <c r="M297" s="9" t="s">
        <v>673</v>
      </c>
      <c r="N297" s="21" t="str">
        <f t="shared" si="89"/>
        <v>İŞVEREN / SÜREKLİ DENETİM</v>
      </c>
      <c r="O297" s="4">
        <f t="shared" si="90"/>
        <v>2</v>
      </c>
      <c r="P297" s="4">
        <f t="shared" si="91"/>
        <v>4</v>
      </c>
      <c r="Q297" s="12">
        <f t="shared" si="92"/>
        <v>8</v>
      </c>
      <c r="R297" s="13">
        <f t="shared" si="93"/>
        <v>0.33333333333333331</v>
      </c>
    </row>
    <row r="298" spans="1:18" ht="25.5" x14ac:dyDescent="0.25">
      <c r="A298" s="3"/>
      <c r="B298" s="30"/>
      <c r="C298" s="9" t="s">
        <v>273</v>
      </c>
      <c r="D298" s="9" t="s">
        <v>432</v>
      </c>
      <c r="E298" s="9" t="s">
        <v>929</v>
      </c>
      <c r="F298" s="9" t="s">
        <v>930</v>
      </c>
      <c r="G298" s="9"/>
      <c r="H298" s="9" t="s">
        <v>84</v>
      </c>
      <c r="I298" s="4">
        <v>3</v>
      </c>
      <c r="J298" s="4">
        <v>4</v>
      </c>
      <c r="K298" s="12">
        <f t="shared" si="87"/>
        <v>12</v>
      </c>
      <c r="L298" s="4">
        <f t="shared" si="88"/>
        <v>3</v>
      </c>
      <c r="M298" s="9" t="s">
        <v>931</v>
      </c>
      <c r="N298" s="21" t="str">
        <f t="shared" si="89"/>
        <v>İŞVEREN / SÜREKLİ DENETİM</v>
      </c>
      <c r="O298" s="4">
        <f t="shared" si="90"/>
        <v>2</v>
      </c>
      <c r="P298" s="4">
        <f t="shared" si="91"/>
        <v>4</v>
      </c>
      <c r="Q298" s="12">
        <f t="shared" si="92"/>
        <v>8</v>
      </c>
      <c r="R298" s="13">
        <f t="shared" si="93"/>
        <v>0.33333333333333331</v>
      </c>
    </row>
    <row r="299" spans="1:18" ht="63.75" x14ac:dyDescent="0.25">
      <c r="A299" s="3"/>
      <c r="B299" s="30"/>
      <c r="C299" s="9" t="s">
        <v>273</v>
      </c>
      <c r="D299" s="9" t="s">
        <v>432</v>
      </c>
      <c r="E299" s="9" t="s">
        <v>953</v>
      </c>
      <c r="F299" s="9" t="s">
        <v>954</v>
      </c>
      <c r="G299" s="9"/>
      <c r="H299" s="9" t="s">
        <v>84</v>
      </c>
      <c r="I299" s="4">
        <v>3</v>
      </c>
      <c r="J299" s="4">
        <v>4</v>
      </c>
      <c r="K299" s="12">
        <f t="shared" si="87"/>
        <v>12</v>
      </c>
      <c r="L299" s="4">
        <f t="shared" si="88"/>
        <v>3</v>
      </c>
      <c r="M299" s="9" t="s">
        <v>955</v>
      </c>
      <c r="N299" s="21" t="str">
        <f t="shared" si="89"/>
        <v>İŞVEREN / SÜREKLİ DENETİM</v>
      </c>
      <c r="O299" s="4">
        <f t="shared" ref="O299" si="94">IF(I299&lt;4,I299-1,I299-2)</f>
        <v>2</v>
      </c>
      <c r="P299" s="4">
        <f t="shared" ref="P299" si="95">J299</f>
        <v>4</v>
      </c>
      <c r="Q299" s="12">
        <f t="shared" si="92"/>
        <v>8</v>
      </c>
      <c r="R299" s="13">
        <f t="shared" si="93"/>
        <v>0.33333333333333331</v>
      </c>
    </row>
    <row r="300" spans="1:18" ht="76.5" x14ac:dyDescent="0.25">
      <c r="A300" s="3"/>
      <c r="B300" s="30"/>
      <c r="C300" s="9" t="s">
        <v>273</v>
      </c>
      <c r="D300" s="9" t="s">
        <v>432</v>
      </c>
      <c r="E300" s="9" t="s">
        <v>676</v>
      </c>
      <c r="F300" s="9" t="s">
        <v>677</v>
      </c>
      <c r="G300" s="9"/>
      <c r="H300" s="9" t="s">
        <v>84</v>
      </c>
      <c r="I300" s="4">
        <v>3</v>
      </c>
      <c r="J300" s="4">
        <v>4</v>
      </c>
      <c r="K300" s="12">
        <f t="shared" si="87"/>
        <v>12</v>
      </c>
      <c r="L300" s="4">
        <f t="shared" si="88"/>
        <v>3</v>
      </c>
      <c r="M300" s="9" t="s">
        <v>678</v>
      </c>
      <c r="N300" s="21" t="str">
        <f t="shared" si="89"/>
        <v>İŞVEREN / SÜREKLİ DENETİM</v>
      </c>
      <c r="O300" s="4">
        <f>IF(I300&lt;4,I300-1,I300-2)</f>
        <v>2</v>
      </c>
      <c r="P300" s="4">
        <f>J300</f>
        <v>4</v>
      </c>
      <c r="Q300" s="12">
        <f>O300*P300</f>
        <v>8</v>
      </c>
      <c r="R300" s="13">
        <f>IF(Q300=0,0,(K300-Q300)/K300)</f>
        <v>0.33333333333333331</v>
      </c>
    </row>
    <row r="301" spans="1:18" ht="25.5" x14ac:dyDescent="0.25">
      <c r="A301" s="3"/>
      <c r="B301" s="30"/>
      <c r="C301" s="9" t="s">
        <v>273</v>
      </c>
      <c r="D301" s="9" t="s">
        <v>432</v>
      </c>
      <c r="E301" s="9" t="s">
        <v>817</v>
      </c>
      <c r="F301" s="9" t="s">
        <v>818</v>
      </c>
      <c r="G301" s="9"/>
      <c r="H301" s="9" t="s">
        <v>84</v>
      </c>
      <c r="I301" s="4">
        <v>3</v>
      </c>
      <c r="J301" s="4">
        <v>3</v>
      </c>
      <c r="K301" s="12">
        <f t="shared" si="73"/>
        <v>9</v>
      </c>
      <c r="L301" s="4">
        <f t="shared" si="74"/>
        <v>4</v>
      </c>
      <c r="M301" s="9" t="s">
        <v>819</v>
      </c>
      <c r="N301" s="21" t="str">
        <f t="shared" si="75"/>
        <v>İŞVEREN / SÜREKLİ DENETİM</v>
      </c>
      <c r="O301" s="4">
        <f t="shared" si="76"/>
        <v>2</v>
      </c>
      <c r="P301" s="4">
        <f t="shared" si="77"/>
        <v>3</v>
      </c>
      <c r="Q301" s="12">
        <f t="shared" si="78"/>
        <v>6</v>
      </c>
      <c r="R301" s="13">
        <f t="shared" si="79"/>
        <v>0.33333333333333331</v>
      </c>
    </row>
    <row r="302" spans="1:18" ht="38.25" x14ac:dyDescent="0.25">
      <c r="A302" s="3"/>
      <c r="B302" s="30"/>
      <c r="C302" s="9" t="s">
        <v>273</v>
      </c>
      <c r="D302" s="9" t="s">
        <v>432</v>
      </c>
      <c r="E302" s="9" t="s">
        <v>820</v>
      </c>
      <c r="F302" s="9" t="s">
        <v>821</v>
      </c>
      <c r="G302" s="9"/>
      <c r="H302" s="9" t="s">
        <v>84</v>
      </c>
      <c r="I302" s="4">
        <v>3</v>
      </c>
      <c r="J302" s="4">
        <v>3</v>
      </c>
      <c r="K302" s="12">
        <f t="shared" si="73"/>
        <v>9</v>
      </c>
      <c r="L302" s="4">
        <f t="shared" si="74"/>
        <v>4</v>
      </c>
      <c r="M302" s="9" t="s">
        <v>822</v>
      </c>
      <c r="N302" s="21" t="str">
        <f t="shared" si="75"/>
        <v>İŞVEREN / SÜREKLİ DENETİM</v>
      </c>
      <c r="O302" s="4">
        <f t="shared" si="76"/>
        <v>2</v>
      </c>
      <c r="P302" s="4">
        <f t="shared" si="77"/>
        <v>3</v>
      </c>
      <c r="Q302" s="12">
        <f t="shared" si="78"/>
        <v>6</v>
      </c>
      <c r="R302" s="13">
        <f t="shared" si="79"/>
        <v>0.33333333333333331</v>
      </c>
    </row>
    <row r="303" spans="1:18" ht="25.5" x14ac:dyDescent="0.25">
      <c r="A303" s="3"/>
      <c r="B303" s="30"/>
      <c r="C303" s="9" t="s">
        <v>273</v>
      </c>
      <c r="D303" s="9" t="s">
        <v>432</v>
      </c>
      <c r="E303" s="9" t="s">
        <v>823</v>
      </c>
      <c r="F303" s="9" t="s">
        <v>824</v>
      </c>
      <c r="G303" s="9"/>
      <c r="H303" s="9" t="s">
        <v>84</v>
      </c>
      <c r="I303" s="4">
        <v>3</v>
      </c>
      <c r="J303" s="4">
        <v>3</v>
      </c>
      <c r="K303" s="12">
        <f t="shared" si="73"/>
        <v>9</v>
      </c>
      <c r="L303" s="4">
        <f t="shared" si="74"/>
        <v>4</v>
      </c>
      <c r="M303" s="9" t="s">
        <v>825</v>
      </c>
      <c r="N303" s="21" t="str">
        <f t="shared" si="75"/>
        <v>İŞVEREN / SÜREKLİ DENETİM</v>
      </c>
      <c r="O303" s="4">
        <f t="shared" si="76"/>
        <v>2</v>
      </c>
      <c r="P303" s="4">
        <f t="shared" si="77"/>
        <v>3</v>
      </c>
      <c r="Q303" s="12">
        <f t="shared" si="78"/>
        <v>6</v>
      </c>
      <c r="R303" s="13">
        <f t="shared" si="79"/>
        <v>0.33333333333333331</v>
      </c>
    </row>
    <row r="304" spans="1:18" ht="51" x14ac:dyDescent="0.25">
      <c r="A304" s="3"/>
      <c r="B304" s="30"/>
      <c r="C304" s="9" t="s">
        <v>273</v>
      </c>
      <c r="D304" s="9" t="s">
        <v>432</v>
      </c>
      <c r="E304" s="9" t="s">
        <v>826</v>
      </c>
      <c r="F304" s="9" t="s">
        <v>827</v>
      </c>
      <c r="G304" s="9"/>
      <c r="H304" s="9" t="s">
        <v>84</v>
      </c>
      <c r="I304" s="4">
        <v>3</v>
      </c>
      <c r="J304" s="4">
        <v>3</v>
      </c>
      <c r="K304" s="12">
        <f t="shared" si="73"/>
        <v>9</v>
      </c>
      <c r="L304" s="4">
        <f t="shared" si="74"/>
        <v>4</v>
      </c>
      <c r="M304" s="9" t="s">
        <v>828</v>
      </c>
      <c r="N304" s="21" t="str">
        <f t="shared" si="75"/>
        <v>İŞVEREN / SÜREKLİ DENETİM</v>
      </c>
      <c r="O304" s="4">
        <f t="shared" si="76"/>
        <v>2</v>
      </c>
      <c r="P304" s="4">
        <f t="shared" si="77"/>
        <v>3</v>
      </c>
      <c r="Q304" s="12">
        <f t="shared" si="78"/>
        <v>6</v>
      </c>
      <c r="R304" s="13">
        <f t="shared" si="79"/>
        <v>0.33333333333333331</v>
      </c>
    </row>
    <row r="305" spans="1:18" ht="25.5" x14ac:dyDescent="0.25">
      <c r="A305" s="3"/>
      <c r="B305" s="30"/>
      <c r="C305" s="9" t="s">
        <v>273</v>
      </c>
      <c r="D305" s="9" t="s">
        <v>432</v>
      </c>
      <c r="E305" s="9" t="s">
        <v>829</v>
      </c>
      <c r="F305" s="9" t="s">
        <v>830</v>
      </c>
      <c r="G305" s="9"/>
      <c r="H305" s="9" t="s">
        <v>84</v>
      </c>
      <c r="I305" s="4">
        <v>3</v>
      </c>
      <c r="J305" s="4">
        <v>3</v>
      </c>
      <c r="K305" s="12">
        <f t="shared" si="73"/>
        <v>9</v>
      </c>
      <c r="L305" s="4">
        <f t="shared" si="74"/>
        <v>4</v>
      </c>
      <c r="M305" s="9" t="s">
        <v>831</v>
      </c>
      <c r="N305" s="21" t="str">
        <f t="shared" si="75"/>
        <v>İŞVEREN / SÜREKLİ DENETİM</v>
      </c>
      <c r="O305" s="4">
        <f t="shared" si="76"/>
        <v>2</v>
      </c>
      <c r="P305" s="4">
        <f t="shared" si="77"/>
        <v>3</v>
      </c>
      <c r="Q305" s="12">
        <f t="shared" si="78"/>
        <v>6</v>
      </c>
      <c r="R305" s="13">
        <f t="shared" si="79"/>
        <v>0.33333333333333331</v>
      </c>
    </row>
    <row r="306" spans="1:18" ht="51" x14ac:dyDescent="0.25">
      <c r="A306" s="3"/>
      <c r="B306" s="30"/>
      <c r="C306" s="9" t="s">
        <v>273</v>
      </c>
      <c r="D306" s="9" t="s">
        <v>432</v>
      </c>
      <c r="E306" s="9" t="s">
        <v>674</v>
      </c>
      <c r="F306" s="9" t="s">
        <v>923</v>
      </c>
      <c r="G306" s="9"/>
      <c r="H306" s="9" t="s">
        <v>84</v>
      </c>
      <c r="I306" s="4">
        <v>3</v>
      </c>
      <c r="J306" s="4">
        <v>3</v>
      </c>
      <c r="K306" s="12">
        <f t="shared" si="73"/>
        <v>9</v>
      </c>
      <c r="L306" s="4">
        <f t="shared" si="74"/>
        <v>4</v>
      </c>
      <c r="M306" s="9" t="s">
        <v>675</v>
      </c>
      <c r="N306" s="21" t="str">
        <f t="shared" si="75"/>
        <v>İŞVEREN / SÜREKLİ DENETİM</v>
      </c>
      <c r="O306" s="4">
        <f t="shared" si="76"/>
        <v>2</v>
      </c>
      <c r="P306" s="4">
        <f t="shared" si="77"/>
        <v>3</v>
      </c>
      <c r="Q306" s="12">
        <f t="shared" si="78"/>
        <v>6</v>
      </c>
      <c r="R306" s="13">
        <f t="shared" si="79"/>
        <v>0.33333333333333331</v>
      </c>
    </row>
    <row r="307" spans="1:18" ht="25.5" x14ac:dyDescent="0.25">
      <c r="A307" s="3"/>
      <c r="B307" s="30"/>
      <c r="C307" s="9" t="s">
        <v>273</v>
      </c>
      <c r="D307" s="9" t="s">
        <v>432</v>
      </c>
      <c r="E307" s="9" t="s">
        <v>832</v>
      </c>
      <c r="F307" s="9" t="s">
        <v>833</v>
      </c>
      <c r="G307" s="9"/>
      <c r="H307" s="9" t="s">
        <v>84</v>
      </c>
      <c r="I307" s="4">
        <v>3</v>
      </c>
      <c r="J307" s="4">
        <v>3</v>
      </c>
      <c r="K307" s="12">
        <f t="shared" si="73"/>
        <v>9</v>
      </c>
      <c r="L307" s="4">
        <f t="shared" si="74"/>
        <v>4</v>
      </c>
      <c r="M307" s="9" t="s">
        <v>834</v>
      </c>
      <c r="N307" s="21" t="str">
        <f t="shared" si="75"/>
        <v>İŞVEREN / SÜREKLİ DENETİM</v>
      </c>
      <c r="O307" s="4">
        <f t="shared" si="76"/>
        <v>2</v>
      </c>
      <c r="P307" s="4">
        <f t="shared" si="77"/>
        <v>3</v>
      </c>
      <c r="Q307" s="12">
        <f t="shared" si="78"/>
        <v>6</v>
      </c>
      <c r="R307" s="13">
        <f t="shared" si="79"/>
        <v>0.33333333333333331</v>
      </c>
    </row>
    <row r="308" spans="1:18" ht="25.5" x14ac:dyDescent="0.25">
      <c r="A308" s="3"/>
      <c r="B308" s="30"/>
      <c r="C308" s="9" t="s">
        <v>273</v>
      </c>
      <c r="D308" s="9" t="s">
        <v>432</v>
      </c>
      <c r="E308" s="9" t="s">
        <v>835</v>
      </c>
      <c r="F308" s="9" t="s">
        <v>575</v>
      </c>
      <c r="G308" s="9"/>
      <c r="H308" s="9" t="s">
        <v>84</v>
      </c>
      <c r="I308" s="4">
        <v>3</v>
      </c>
      <c r="J308" s="4">
        <v>3</v>
      </c>
      <c r="K308" s="12">
        <f t="shared" si="73"/>
        <v>9</v>
      </c>
      <c r="L308" s="4">
        <f t="shared" si="74"/>
        <v>4</v>
      </c>
      <c r="M308" s="9" t="s">
        <v>836</v>
      </c>
      <c r="N308" s="21" t="str">
        <f t="shared" si="75"/>
        <v>İŞVEREN / SÜREKLİ DENETİM</v>
      </c>
      <c r="O308" s="4">
        <f t="shared" si="76"/>
        <v>2</v>
      </c>
      <c r="P308" s="4">
        <f t="shared" si="77"/>
        <v>3</v>
      </c>
      <c r="Q308" s="12">
        <f t="shared" si="78"/>
        <v>6</v>
      </c>
      <c r="R308" s="13">
        <f t="shared" si="79"/>
        <v>0.33333333333333331</v>
      </c>
    </row>
    <row r="309" spans="1:18" ht="25.5" x14ac:dyDescent="0.25">
      <c r="A309" s="3"/>
      <c r="B309" s="30"/>
      <c r="C309" s="9" t="s">
        <v>273</v>
      </c>
      <c r="D309" s="9" t="s">
        <v>725</v>
      </c>
      <c r="E309" s="9" t="s">
        <v>726</v>
      </c>
      <c r="F309" s="9" t="s">
        <v>727</v>
      </c>
      <c r="G309" s="9"/>
      <c r="H309" s="9" t="s">
        <v>84</v>
      </c>
      <c r="I309" s="4">
        <v>3</v>
      </c>
      <c r="J309" s="4">
        <v>4</v>
      </c>
      <c r="K309" s="12">
        <f>I309*J309</f>
        <v>12</v>
      </c>
      <c r="L309" s="4">
        <f>IF(K309=0,0,IF(K309&lt;4,5,IF(K309&lt;10,4,IF(K309&lt;13,3,IF(K309&lt;17,2,1)))))</f>
        <v>3</v>
      </c>
      <c r="M309" s="9" t="s">
        <v>728</v>
      </c>
      <c r="N309" s="21" t="str">
        <f>IF(L309=1,"İŞVEREN / TESLİM TARİHİNDEN SONRAKİ BİR AY İÇİNDE",IF(L309=2,"İŞVEREN / TESLİM TARİHİNDEN SONRAKİ ÜÇ AY İÇİNDE","İŞVEREN / SÜREKLİ DENETİM"))</f>
        <v>İŞVEREN / SÜREKLİ DENETİM</v>
      </c>
      <c r="O309" s="4">
        <f>IF(I309&lt;4,I309-1,I309-2)</f>
        <v>2</v>
      </c>
      <c r="P309" s="4">
        <f>J309</f>
        <v>4</v>
      </c>
      <c r="Q309" s="12">
        <f>O309*P309</f>
        <v>8</v>
      </c>
      <c r="R309" s="13">
        <f>IF(Q309=0,0,(K309-Q309)/K309)</f>
        <v>0.33333333333333331</v>
      </c>
    </row>
    <row r="310" spans="1:18" ht="25.5" x14ac:dyDescent="0.25">
      <c r="A310" s="3"/>
      <c r="B310" s="30"/>
      <c r="C310" s="9" t="s">
        <v>273</v>
      </c>
      <c r="D310" s="9" t="s">
        <v>725</v>
      </c>
      <c r="E310" s="9" t="s">
        <v>729</v>
      </c>
      <c r="F310" s="9" t="s">
        <v>730</v>
      </c>
      <c r="G310" s="9"/>
      <c r="H310" s="9" t="s">
        <v>84</v>
      </c>
      <c r="I310" s="4">
        <v>3</v>
      </c>
      <c r="J310" s="4">
        <v>4</v>
      </c>
      <c r="K310" s="12">
        <f>I310*J310</f>
        <v>12</v>
      </c>
      <c r="L310" s="4">
        <f>IF(K310=0,0,IF(K310&lt;4,5,IF(K310&lt;10,4,IF(K310&lt;13,3,IF(K310&lt;17,2,1)))))</f>
        <v>3</v>
      </c>
      <c r="M310" s="9" t="s">
        <v>731</v>
      </c>
      <c r="N310" s="21" t="str">
        <f>IF(L310=1,"İŞVEREN / TESLİM TARİHİNDEN SONRAKİ BİR AY İÇİNDE",IF(L310=2,"İŞVEREN / TESLİM TARİHİNDEN SONRAKİ ÜÇ AY İÇİNDE","İŞVEREN / SÜREKLİ DENETİM"))</f>
        <v>İŞVEREN / SÜREKLİ DENETİM</v>
      </c>
      <c r="O310" s="4">
        <f>IF(I310&lt;4,I310-1,I310-2)</f>
        <v>2</v>
      </c>
      <c r="P310" s="4">
        <f>J310</f>
        <v>4</v>
      </c>
      <c r="Q310" s="12">
        <f>O310*P310</f>
        <v>8</v>
      </c>
      <c r="R310" s="13">
        <f>IF(Q310=0,0,(K310-Q310)/K310)</f>
        <v>0.33333333333333331</v>
      </c>
    </row>
    <row r="311" spans="1:18" ht="25.5" x14ac:dyDescent="0.25">
      <c r="A311" s="3"/>
      <c r="B311" s="30"/>
      <c r="C311" s="9" t="s">
        <v>273</v>
      </c>
      <c r="D311" s="9" t="s">
        <v>725</v>
      </c>
      <c r="E311" s="9" t="s">
        <v>837</v>
      </c>
      <c r="F311" s="9" t="s">
        <v>664</v>
      </c>
      <c r="G311" s="9"/>
      <c r="H311" s="9" t="s">
        <v>84</v>
      </c>
      <c r="I311" s="4">
        <v>3</v>
      </c>
      <c r="J311" s="4">
        <v>3</v>
      </c>
      <c r="K311" s="12">
        <f t="shared" si="73"/>
        <v>9</v>
      </c>
      <c r="L311" s="4">
        <f t="shared" si="74"/>
        <v>4</v>
      </c>
      <c r="M311" s="9" t="s">
        <v>838</v>
      </c>
      <c r="N311" s="21" t="str">
        <f t="shared" si="75"/>
        <v>İŞVEREN / SÜREKLİ DENETİM</v>
      </c>
      <c r="O311" s="4">
        <f t="shared" si="76"/>
        <v>2</v>
      </c>
      <c r="P311" s="4">
        <f t="shared" si="77"/>
        <v>3</v>
      </c>
      <c r="Q311" s="12">
        <f t="shared" si="78"/>
        <v>6</v>
      </c>
      <c r="R311" s="13">
        <f t="shared" si="79"/>
        <v>0.33333333333333331</v>
      </c>
    </row>
    <row r="312" spans="1:18" ht="38.25" x14ac:dyDescent="0.25">
      <c r="A312" s="3"/>
      <c r="B312" s="30"/>
      <c r="C312" s="9" t="s">
        <v>273</v>
      </c>
      <c r="D312" s="9" t="s">
        <v>725</v>
      </c>
      <c r="E312" s="9" t="s">
        <v>839</v>
      </c>
      <c r="F312" s="9" t="s">
        <v>840</v>
      </c>
      <c r="G312" s="9"/>
      <c r="H312" s="9" t="s">
        <v>84</v>
      </c>
      <c r="I312" s="4">
        <v>3</v>
      </c>
      <c r="J312" s="4">
        <v>3</v>
      </c>
      <c r="K312" s="12">
        <f t="shared" si="73"/>
        <v>9</v>
      </c>
      <c r="L312" s="4">
        <f t="shared" si="74"/>
        <v>4</v>
      </c>
      <c r="M312" s="9" t="s">
        <v>841</v>
      </c>
      <c r="N312" s="21" t="str">
        <f t="shared" si="75"/>
        <v>İŞVEREN / SÜREKLİ DENETİM</v>
      </c>
      <c r="O312" s="4">
        <f t="shared" si="76"/>
        <v>2</v>
      </c>
      <c r="P312" s="4">
        <f t="shared" si="77"/>
        <v>3</v>
      </c>
      <c r="Q312" s="12">
        <f t="shared" si="78"/>
        <v>6</v>
      </c>
      <c r="R312" s="13">
        <f t="shared" si="79"/>
        <v>0.33333333333333331</v>
      </c>
    </row>
    <row r="313" spans="1:18" ht="25.5" x14ac:dyDescent="0.25">
      <c r="A313" s="3"/>
      <c r="B313" s="30"/>
      <c r="C313" s="9" t="s">
        <v>273</v>
      </c>
      <c r="D313" s="9" t="s">
        <v>725</v>
      </c>
      <c r="E313" s="9" t="s">
        <v>842</v>
      </c>
      <c r="F313" s="9" t="s">
        <v>843</v>
      </c>
      <c r="G313" s="9"/>
      <c r="H313" s="9" t="s">
        <v>84</v>
      </c>
      <c r="I313" s="4">
        <v>3</v>
      </c>
      <c r="J313" s="4">
        <v>3</v>
      </c>
      <c r="K313" s="12">
        <f t="shared" si="73"/>
        <v>9</v>
      </c>
      <c r="L313" s="4">
        <f t="shared" si="74"/>
        <v>4</v>
      </c>
      <c r="M313" s="9" t="s">
        <v>844</v>
      </c>
      <c r="N313" s="21" t="str">
        <f t="shared" si="75"/>
        <v>İŞVEREN / SÜREKLİ DENETİM</v>
      </c>
      <c r="O313" s="4">
        <f t="shared" si="76"/>
        <v>2</v>
      </c>
      <c r="P313" s="4">
        <f t="shared" si="77"/>
        <v>3</v>
      </c>
      <c r="Q313" s="12">
        <f t="shared" si="78"/>
        <v>6</v>
      </c>
      <c r="R313" s="13">
        <f t="shared" si="79"/>
        <v>0.33333333333333331</v>
      </c>
    </row>
    <row r="314" spans="1:18" ht="63.75" x14ac:dyDescent="0.25">
      <c r="A314" s="3"/>
      <c r="B314" s="30"/>
      <c r="C314" s="9" t="s">
        <v>273</v>
      </c>
      <c r="D314" s="9" t="s">
        <v>848</v>
      </c>
      <c r="E314" s="9" t="s">
        <v>849</v>
      </c>
      <c r="F314" s="9" t="s">
        <v>850</v>
      </c>
      <c r="G314" s="9"/>
      <c r="H314" s="9" t="s">
        <v>84</v>
      </c>
      <c r="I314" s="4">
        <v>3</v>
      </c>
      <c r="J314" s="4">
        <v>3</v>
      </c>
      <c r="K314" s="12">
        <f t="shared" si="73"/>
        <v>9</v>
      </c>
      <c r="L314" s="4">
        <f t="shared" si="74"/>
        <v>4</v>
      </c>
      <c r="M314" s="9" t="s">
        <v>851</v>
      </c>
      <c r="N314" s="21" t="str">
        <f t="shared" si="75"/>
        <v>İŞVEREN / SÜREKLİ DENETİM</v>
      </c>
      <c r="O314" s="4">
        <f t="shared" si="76"/>
        <v>2</v>
      </c>
      <c r="P314" s="4">
        <f t="shared" si="77"/>
        <v>3</v>
      </c>
      <c r="Q314" s="12">
        <f t="shared" si="78"/>
        <v>6</v>
      </c>
      <c r="R314" s="13">
        <f t="shared" si="79"/>
        <v>0.33333333333333331</v>
      </c>
    </row>
    <row r="315" spans="1:18" ht="38.25" x14ac:dyDescent="0.25">
      <c r="A315" s="3"/>
      <c r="B315" s="30"/>
      <c r="C315" s="9" t="s">
        <v>273</v>
      </c>
      <c r="D315" s="9" t="s">
        <v>854</v>
      </c>
      <c r="E315" s="9" t="s">
        <v>855</v>
      </c>
      <c r="F315" s="9" t="s">
        <v>856</v>
      </c>
      <c r="G315" s="9"/>
      <c r="H315" s="9" t="s">
        <v>84</v>
      </c>
      <c r="I315" s="4">
        <v>3</v>
      </c>
      <c r="J315" s="4">
        <v>3</v>
      </c>
      <c r="K315" s="12">
        <f t="shared" si="73"/>
        <v>9</v>
      </c>
      <c r="L315" s="4">
        <f t="shared" si="74"/>
        <v>4</v>
      </c>
      <c r="M315" s="9" t="s">
        <v>857</v>
      </c>
      <c r="N315" s="21" t="str">
        <f t="shared" si="75"/>
        <v>İŞVEREN / SÜREKLİ DENETİM</v>
      </c>
      <c r="O315" s="4">
        <f t="shared" si="76"/>
        <v>2</v>
      </c>
      <c r="P315" s="4">
        <f t="shared" si="77"/>
        <v>3</v>
      </c>
      <c r="Q315" s="12">
        <f t="shared" si="78"/>
        <v>6</v>
      </c>
      <c r="R315" s="13">
        <f t="shared" si="79"/>
        <v>0.33333333333333331</v>
      </c>
    </row>
    <row r="316" spans="1:18" ht="38.25" x14ac:dyDescent="0.25">
      <c r="A316" s="3"/>
      <c r="B316" s="30"/>
      <c r="C316" s="9" t="s">
        <v>273</v>
      </c>
      <c r="D316" s="9" t="s">
        <v>761</v>
      </c>
      <c r="E316" s="9" t="s">
        <v>762</v>
      </c>
      <c r="F316" s="9" t="s">
        <v>763</v>
      </c>
      <c r="G316" s="9"/>
      <c r="H316" s="9" t="s">
        <v>84</v>
      </c>
      <c r="I316" s="4">
        <v>3</v>
      </c>
      <c r="J316" s="4">
        <v>3</v>
      </c>
      <c r="K316" s="12">
        <f>I316*J316</f>
        <v>9</v>
      </c>
      <c r="L316" s="4">
        <f>IF(K316=0,0,IF(K316&lt;4,5,IF(K316&lt;10,4,IF(K316&lt;13,3,IF(K316&lt;17,2,1)))))</f>
        <v>4</v>
      </c>
      <c r="M316" s="9" t="s">
        <v>764</v>
      </c>
      <c r="N316" s="21" t="str">
        <f>IF(L316=1,"İŞVEREN / TESLİM TARİHİNDEN SONRAKİ BİR AY İÇİNDE",IF(L316=2,"İŞVEREN / TESLİM TARİHİNDEN SONRAKİ ÜÇ AY İÇİNDE","İŞVEREN / SÜREKLİ DENETİM"))</f>
        <v>İŞVEREN / SÜREKLİ DENETİM</v>
      </c>
      <c r="O316" s="4">
        <f>IF(I316&lt;4,I316-1,I316-2)</f>
        <v>2</v>
      </c>
      <c r="P316" s="4">
        <f>J316</f>
        <v>3</v>
      </c>
      <c r="Q316" s="12">
        <f>O316*P316</f>
        <v>6</v>
      </c>
      <c r="R316" s="13">
        <f>IF(Q316=0,0,(K316-Q316)/K316)</f>
        <v>0.33333333333333331</v>
      </c>
    </row>
    <row r="317" spans="1:18" ht="38.25" x14ac:dyDescent="0.25">
      <c r="A317" s="3"/>
      <c r="B317" s="30"/>
      <c r="C317" s="9" t="s">
        <v>273</v>
      </c>
      <c r="D317" s="9" t="s">
        <v>761</v>
      </c>
      <c r="E317" s="9" t="s">
        <v>878</v>
      </c>
      <c r="F317" s="9" t="s">
        <v>879</v>
      </c>
      <c r="G317" s="9"/>
      <c r="H317" s="9" t="s">
        <v>84</v>
      </c>
      <c r="I317" s="4">
        <v>4</v>
      </c>
      <c r="J317" s="4">
        <v>2</v>
      </c>
      <c r="K317" s="12">
        <f t="shared" ref="K317:K346" si="96">I317*J317</f>
        <v>8</v>
      </c>
      <c r="L317" s="4">
        <f t="shared" ref="L317:L346" si="97">IF(K317=0,0,IF(K317&lt;4,5,IF(K317&lt;10,4,IF(K317&lt;13,3,IF(K317&lt;17,2,1)))))</f>
        <v>4</v>
      </c>
      <c r="M317" s="9" t="s">
        <v>937</v>
      </c>
      <c r="N317" s="21" t="str">
        <f t="shared" ref="N317:N346" si="98">IF(L317=1,"İŞVEREN / TESLİM TARİHİNDEN SONRAKİ BİR AY İÇİNDE",IF(L317=2,"İŞVEREN / TESLİM TARİHİNDEN SONRAKİ ÜÇ AY İÇİNDE","İŞVEREN / SÜREKLİ DENETİM"))</f>
        <v>İŞVEREN / SÜREKLİ DENETİM</v>
      </c>
      <c r="O317" s="4">
        <f t="shared" ref="O317:O346" si="99">IF(I317&lt;4,I317-1,I317-2)</f>
        <v>2</v>
      </c>
      <c r="P317" s="4">
        <f t="shared" ref="P317:P346" si="100">J317</f>
        <v>2</v>
      </c>
      <c r="Q317" s="12">
        <f t="shared" ref="Q317:Q346" si="101">O317*P317</f>
        <v>4</v>
      </c>
      <c r="R317" s="13">
        <f t="shared" ref="R317:R346" si="102">IF(Q317=0,0,(K317-Q317)/K317)</f>
        <v>0.5</v>
      </c>
    </row>
    <row r="318" spans="1:18" ht="38.25" x14ac:dyDescent="0.25">
      <c r="A318" s="3"/>
      <c r="B318" s="30"/>
      <c r="C318" s="9" t="s">
        <v>273</v>
      </c>
      <c r="D318" s="9" t="s">
        <v>761</v>
      </c>
      <c r="E318" s="9" t="s">
        <v>880</v>
      </c>
      <c r="F318" s="9" t="s">
        <v>881</v>
      </c>
      <c r="G318" s="9"/>
      <c r="H318" s="9" t="s">
        <v>84</v>
      </c>
      <c r="I318" s="4">
        <v>2</v>
      </c>
      <c r="J318" s="4">
        <v>4</v>
      </c>
      <c r="K318" s="12">
        <f t="shared" si="96"/>
        <v>8</v>
      </c>
      <c r="L318" s="4">
        <f t="shared" si="97"/>
        <v>4</v>
      </c>
      <c r="M318" s="9" t="s">
        <v>938</v>
      </c>
      <c r="N318" s="21" t="str">
        <f t="shared" si="98"/>
        <v>İŞVEREN / SÜREKLİ DENETİM</v>
      </c>
      <c r="O318" s="4">
        <f t="shared" si="99"/>
        <v>1</v>
      </c>
      <c r="P318" s="4">
        <f t="shared" si="100"/>
        <v>4</v>
      </c>
      <c r="Q318" s="12">
        <f t="shared" si="101"/>
        <v>4</v>
      </c>
      <c r="R318" s="13">
        <f t="shared" si="102"/>
        <v>0.5</v>
      </c>
    </row>
    <row r="319" spans="1:18" ht="89.25" x14ac:dyDescent="0.25">
      <c r="A319" s="3"/>
      <c r="B319" s="30"/>
      <c r="C319" s="9" t="s">
        <v>273</v>
      </c>
      <c r="D319" s="9" t="s">
        <v>761</v>
      </c>
      <c r="E319" s="9" t="s">
        <v>882</v>
      </c>
      <c r="F319" s="9" t="s">
        <v>883</v>
      </c>
      <c r="G319" s="9"/>
      <c r="H319" s="9" t="s">
        <v>84</v>
      </c>
      <c r="I319" s="4">
        <v>2</v>
      </c>
      <c r="J319" s="4">
        <v>4</v>
      </c>
      <c r="K319" s="12">
        <f t="shared" si="96"/>
        <v>8</v>
      </c>
      <c r="L319" s="4">
        <f t="shared" si="97"/>
        <v>4</v>
      </c>
      <c r="M319" s="9" t="s">
        <v>884</v>
      </c>
      <c r="N319" s="21" t="str">
        <f t="shared" si="98"/>
        <v>İŞVEREN / SÜREKLİ DENETİM</v>
      </c>
      <c r="O319" s="4">
        <f t="shared" si="99"/>
        <v>1</v>
      </c>
      <c r="P319" s="4">
        <f t="shared" si="100"/>
        <v>4</v>
      </c>
      <c r="Q319" s="12">
        <f t="shared" si="101"/>
        <v>4</v>
      </c>
      <c r="R319" s="13">
        <f t="shared" si="102"/>
        <v>0.5</v>
      </c>
    </row>
    <row r="320" spans="1:18" ht="38.25" x14ac:dyDescent="0.25">
      <c r="A320" s="3"/>
      <c r="B320" s="30"/>
      <c r="C320" s="9" t="s">
        <v>273</v>
      </c>
      <c r="D320" s="9" t="s">
        <v>379</v>
      </c>
      <c r="E320" s="9" t="s">
        <v>380</v>
      </c>
      <c r="F320" s="9" t="s">
        <v>784</v>
      </c>
      <c r="G320" s="9"/>
      <c r="H320" s="9" t="s">
        <v>84</v>
      </c>
      <c r="I320" s="4">
        <v>2</v>
      </c>
      <c r="J320" s="4">
        <v>4</v>
      </c>
      <c r="K320" s="12">
        <f t="shared" si="96"/>
        <v>8</v>
      </c>
      <c r="L320" s="4">
        <f t="shared" si="97"/>
        <v>4</v>
      </c>
      <c r="M320" s="9" t="s">
        <v>382</v>
      </c>
      <c r="N320" s="21" t="str">
        <f t="shared" si="98"/>
        <v>İŞVEREN / SÜREKLİ DENETİM</v>
      </c>
      <c r="O320" s="4">
        <f t="shared" si="99"/>
        <v>1</v>
      </c>
      <c r="P320" s="4">
        <f t="shared" si="100"/>
        <v>4</v>
      </c>
      <c r="Q320" s="12">
        <f t="shared" si="101"/>
        <v>4</v>
      </c>
      <c r="R320" s="13">
        <f t="shared" si="102"/>
        <v>0.5</v>
      </c>
    </row>
    <row r="321" spans="1:18" ht="25.5" x14ac:dyDescent="0.25">
      <c r="A321" s="3"/>
      <c r="B321" s="30"/>
      <c r="C321" s="9" t="s">
        <v>273</v>
      </c>
      <c r="D321" s="9" t="s">
        <v>379</v>
      </c>
      <c r="E321" s="9" t="s">
        <v>380</v>
      </c>
      <c r="F321" s="9" t="s">
        <v>225</v>
      </c>
      <c r="G321" s="9"/>
      <c r="H321" s="9" t="s">
        <v>84</v>
      </c>
      <c r="I321" s="4">
        <v>2</v>
      </c>
      <c r="J321" s="4">
        <v>4</v>
      </c>
      <c r="K321" s="12">
        <f t="shared" si="96"/>
        <v>8</v>
      </c>
      <c r="L321" s="4">
        <f t="shared" si="97"/>
        <v>4</v>
      </c>
      <c r="M321" s="9" t="s">
        <v>226</v>
      </c>
      <c r="N321" s="21" t="str">
        <f t="shared" si="98"/>
        <v>İŞVEREN / SÜREKLİ DENETİM</v>
      </c>
      <c r="O321" s="4">
        <f t="shared" si="99"/>
        <v>1</v>
      </c>
      <c r="P321" s="4">
        <f t="shared" si="100"/>
        <v>4</v>
      </c>
      <c r="Q321" s="12">
        <f t="shared" si="101"/>
        <v>4</v>
      </c>
      <c r="R321" s="13">
        <f t="shared" si="102"/>
        <v>0.5</v>
      </c>
    </row>
    <row r="322" spans="1:18" ht="51" x14ac:dyDescent="0.25">
      <c r="A322" s="3"/>
      <c r="B322" s="30"/>
      <c r="C322" s="9" t="s">
        <v>273</v>
      </c>
      <c r="D322" s="9" t="s">
        <v>379</v>
      </c>
      <c r="E322" s="9" t="s">
        <v>227</v>
      </c>
      <c r="F322" s="9" t="s">
        <v>224</v>
      </c>
      <c r="G322" s="9"/>
      <c r="H322" s="9" t="s">
        <v>84</v>
      </c>
      <c r="I322" s="4">
        <v>2</v>
      </c>
      <c r="J322" s="4">
        <v>4</v>
      </c>
      <c r="K322" s="12">
        <f t="shared" si="96"/>
        <v>8</v>
      </c>
      <c r="L322" s="4">
        <f t="shared" si="97"/>
        <v>4</v>
      </c>
      <c r="M322" s="9" t="s">
        <v>228</v>
      </c>
      <c r="N322" s="21" t="str">
        <f t="shared" si="98"/>
        <v>İŞVEREN / SÜREKLİ DENETİM</v>
      </c>
      <c r="O322" s="4">
        <f t="shared" si="99"/>
        <v>1</v>
      </c>
      <c r="P322" s="4">
        <f t="shared" si="100"/>
        <v>4</v>
      </c>
      <c r="Q322" s="12">
        <f t="shared" si="101"/>
        <v>4</v>
      </c>
      <c r="R322" s="13">
        <f t="shared" si="102"/>
        <v>0.5</v>
      </c>
    </row>
    <row r="323" spans="1:18" ht="64.5" customHeight="1" x14ac:dyDescent="0.25">
      <c r="A323" s="3"/>
      <c r="B323" s="30"/>
      <c r="C323" s="9" t="s">
        <v>273</v>
      </c>
      <c r="D323" s="9" t="s">
        <v>379</v>
      </c>
      <c r="E323" s="9" t="s">
        <v>229</v>
      </c>
      <c r="F323" s="9" t="s">
        <v>277</v>
      </c>
      <c r="G323" s="9"/>
      <c r="H323" s="9" t="s">
        <v>84</v>
      </c>
      <c r="I323" s="4">
        <v>2</v>
      </c>
      <c r="J323" s="4">
        <v>4</v>
      </c>
      <c r="K323" s="12">
        <f t="shared" si="96"/>
        <v>8</v>
      </c>
      <c r="L323" s="4">
        <f t="shared" si="97"/>
        <v>4</v>
      </c>
      <c r="M323" s="9" t="s">
        <v>885</v>
      </c>
      <c r="N323" s="21" t="str">
        <f t="shared" si="98"/>
        <v>İŞVEREN / SÜREKLİ DENETİM</v>
      </c>
      <c r="O323" s="4">
        <f t="shared" si="99"/>
        <v>1</v>
      </c>
      <c r="P323" s="4">
        <f t="shared" si="100"/>
        <v>4</v>
      </c>
      <c r="Q323" s="12">
        <f t="shared" si="101"/>
        <v>4</v>
      </c>
      <c r="R323" s="13">
        <f t="shared" si="102"/>
        <v>0.5</v>
      </c>
    </row>
    <row r="324" spans="1:18" ht="25.5" x14ac:dyDescent="0.25">
      <c r="A324" s="3"/>
      <c r="B324" s="30"/>
      <c r="C324" s="9" t="s">
        <v>273</v>
      </c>
      <c r="D324" s="9" t="s">
        <v>379</v>
      </c>
      <c r="E324" s="9" t="s">
        <v>588</v>
      </c>
      <c r="F324" s="9" t="s">
        <v>236</v>
      </c>
      <c r="G324" s="9"/>
      <c r="H324" s="9" t="s">
        <v>84</v>
      </c>
      <c r="I324" s="4">
        <v>2</v>
      </c>
      <c r="J324" s="4">
        <v>4</v>
      </c>
      <c r="K324" s="12">
        <f t="shared" si="96"/>
        <v>8</v>
      </c>
      <c r="L324" s="4">
        <f t="shared" si="97"/>
        <v>4</v>
      </c>
      <c r="M324" s="9" t="s">
        <v>589</v>
      </c>
      <c r="N324" s="21" t="str">
        <f t="shared" si="98"/>
        <v>İŞVEREN / SÜREKLİ DENETİM</v>
      </c>
      <c r="O324" s="4">
        <f t="shared" si="99"/>
        <v>1</v>
      </c>
      <c r="P324" s="4">
        <f t="shared" si="100"/>
        <v>4</v>
      </c>
      <c r="Q324" s="12">
        <f t="shared" si="101"/>
        <v>4</v>
      </c>
      <c r="R324" s="13">
        <f t="shared" si="102"/>
        <v>0.5</v>
      </c>
    </row>
    <row r="325" spans="1:18" ht="38.25" x14ac:dyDescent="0.25">
      <c r="A325" s="3"/>
      <c r="B325" s="30"/>
      <c r="C325" s="9" t="s">
        <v>273</v>
      </c>
      <c r="D325" s="9" t="s">
        <v>379</v>
      </c>
      <c r="E325" s="9" t="s">
        <v>233</v>
      </c>
      <c r="F325" s="9" t="s">
        <v>234</v>
      </c>
      <c r="G325" s="9"/>
      <c r="H325" s="9" t="s">
        <v>84</v>
      </c>
      <c r="I325" s="4">
        <v>2</v>
      </c>
      <c r="J325" s="4">
        <v>4</v>
      </c>
      <c r="K325" s="12">
        <f t="shared" si="96"/>
        <v>8</v>
      </c>
      <c r="L325" s="4">
        <f t="shared" si="97"/>
        <v>4</v>
      </c>
      <c r="M325" s="9" t="s">
        <v>886</v>
      </c>
      <c r="N325" s="21" t="str">
        <f t="shared" si="98"/>
        <v>İŞVEREN / SÜREKLİ DENETİM</v>
      </c>
      <c r="O325" s="4">
        <f t="shared" si="99"/>
        <v>1</v>
      </c>
      <c r="P325" s="4">
        <f t="shared" si="100"/>
        <v>4</v>
      </c>
      <c r="Q325" s="12">
        <f t="shared" si="101"/>
        <v>4</v>
      </c>
      <c r="R325" s="13">
        <f t="shared" si="102"/>
        <v>0.5</v>
      </c>
    </row>
    <row r="326" spans="1:18" ht="38.25" x14ac:dyDescent="0.25">
      <c r="A326" s="3"/>
      <c r="B326" s="30"/>
      <c r="C326" s="9" t="s">
        <v>273</v>
      </c>
      <c r="D326" s="9" t="s">
        <v>379</v>
      </c>
      <c r="E326" s="9" t="s">
        <v>592</v>
      </c>
      <c r="F326" s="9" t="s">
        <v>887</v>
      </c>
      <c r="G326" s="9"/>
      <c r="H326" s="9" t="s">
        <v>84</v>
      </c>
      <c r="I326" s="4">
        <v>4</v>
      </c>
      <c r="J326" s="4">
        <v>2</v>
      </c>
      <c r="K326" s="12">
        <f t="shared" si="96"/>
        <v>8</v>
      </c>
      <c r="L326" s="4">
        <f t="shared" si="97"/>
        <v>4</v>
      </c>
      <c r="M326" s="9" t="s">
        <v>594</v>
      </c>
      <c r="N326" s="21" t="str">
        <f t="shared" si="98"/>
        <v>İŞVEREN / SÜREKLİ DENETİM</v>
      </c>
      <c r="O326" s="4">
        <f t="shared" si="99"/>
        <v>2</v>
      </c>
      <c r="P326" s="4">
        <f t="shared" si="100"/>
        <v>2</v>
      </c>
      <c r="Q326" s="12">
        <f t="shared" si="101"/>
        <v>4</v>
      </c>
      <c r="R326" s="13">
        <f t="shared" si="102"/>
        <v>0.5</v>
      </c>
    </row>
    <row r="327" spans="1:18" ht="25.5" x14ac:dyDescent="0.25">
      <c r="A327" s="3"/>
      <c r="B327" s="30"/>
      <c r="C327" s="9" t="s">
        <v>273</v>
      </c>
      <c r="D327" s="9" t="s">
        <v>1002</v>
      </c>
      <c r="E327" s="9" t="s">
        <v>894</v>
      </c>
      <c r="F327" s="9" t="s">
        <v>895</v>
      </c>
      <c r="G327" s="9"/>
      <c r="H327" s="9" t="s">
        <v>84</v>
      </c>
      <c r="I327" s="4">
        <v>4</v>
      </c>
      <c r="J327" s="4">
        <v>2</v>
      </c>
      <c r="K327" s="12">
        <f t="shared" si="96"/>
        <v>8</v>
      </c>
      <c r="L327" s="4">
        <f t="shared" si="97"/>
        <v>4</v>
      </c>
      <c r="M327" s="9" t="s">
        <v>896</v>
      </c>
      <c r="N327" s="21" t="str">
        <f t="shared" si="98"/>
        <v>İŞVEREN / SÜREKLİ DENETİM</v>
      </c>
      <c r="O327" s="4">
        <f t="shared" si="99"/>
        <v>2</v>
      </c>
      <c r="P327" s="4">
        <f t="shared" si="100"/>
        <v>2</v>
      </c>
      <c r="Q327" s="12">
        <f t="shared" si="101"/>
        <v>4</v>
      </c>
      <c r="R327" s="13">
        <f t="shared" si="102"/>
        <v>0.5</v>
      </c>
    </row>
    <row r="328" spans="1:18" ht="25.5" x14ac:dyDescent="0.25">
      <c r="A328" s="3"/>
      <c r="B328" s="30"/>
      <c r="C328" s="9" t="s">
        <v>273</v>
      </c>
      <c r="D328" s="9" t="s">
        <v>1002</v>
      </c>
      <c r="E328" s="9" t="s">
        <v>897</v>
      </c>
      <c r="F328" s="9" t="s">
        <v>898</v>
      </c>
      <c r="G328" s="9"/>
      <c r="H328" s="9" t="s">
        <v>84</v>
      </c>
      <c r="I328" s="4">
        <v>4</v>
      </c>
      <c r="J328" s="4">
        <v>2</v>
      </c>
      <c r="K328" s="12">
        <f t="shared" si="96"/>
        <v>8</v>
      </c>
      <c r="L328" s="4">
        <f t="shared" si="97"/>
        <v>4</v>
      </c>
      <c r="M328" s="9" t="s">
        <v>899</v>
      </c>
      <c r="N328" s="21" t="str">
        <f t="shared" si="98"/>
        <v>İŞVEREN / SÜREKLİ DENETİM</v>
      </c>
      <c r="O328" s="4">
        <f t="shared" si="99"/>
        <v>2</v>
      </c>
      <c r="P328" s="4">
        <f t="shared" si="100"/>
        <v>2</v>
      </c>
      <c r="Q328" s="12">
        <f t="shared" si="101"/>
        <v>4</v>
      </c>
      <c r="R328" s="13">
        <f t="shared" si="102"/>
        <v>0.5</v>
      </c>
    </row>
    <row r="329" spans="1:18" ht="127.5" x14ac:dyDescent="0.25">
      <c r="A329" s="3"/>
      <c r="B329" s="30"/>
      <c r="C329" s="9" t="s">
        <v>273</v>
      </c>
      <c r="D329" s="9" t="s">
        <v>908</v>
      </c>
      <c r="E329" s="9" t="s">
        <v>909</v>
      </c>
      <c r="F329" s="9" t="s">
        <v>910</v>
      </c>
      <c r="G329" s="9"/>
      <c r="H329" s="9" t="s">
        <v>84</v>
      </c>
      <c r="I329" s="4">
        <v>2</v>
      </c>
      <c r="J329" s="4">
        <v>4</v>
      </c>
      <c r="K329" s="12">
        <f t="shared" si="96"/>
        <v>8</v>
      </c>
      <c r="L329" s="4">
        <f t="shared" si="97"/>
        <v>4</v>
      </c>
      <c r="M329" s="9" t="s">
        <v>911</v>
      </c>
      <c r="N329" s="21" t="str">
        <f t="shared" si="98"/>
        <v>İŞVEREN / SÜREKLİ DENETİM</v>
      </c>
      <c r="O329" s="4">
        <f t="shared" si="99"/>
        <v>1</v>
      </c>
      <c r="P329" s="4">
        <f t="shared" si="100"/>
        <v>4</v>
      </c>
      <c r="Q329" s="12">
        <f t="shared" si="101"/>
        <v>4</v>
      </c>
      <c r="R329" s="13">
        <f t="shared" si="102"/>
        <v>0.5</v>
      </c>
    </row>
    <row r="330" spans="1:18" ht="25.5" x14ac:dyDescent="0.25">
      <c r="A330" s="3"/>
      <c r="B330" s="30"/>
      <c r="C330" s="9" t="s">
        <v>273</v>
      </c>
      <c r="D330" s="9" t="s">
        <v>379</v>
      </c>
      <c r="E330" s="9" t="s">
        <v>231</v>
      </c>
      <c r="F330" s="9" t="s">
        <v>236</v>
      </c>
      <c r="G330" s="9"/>
      <c r="H330" s="9" t="s">
        <v>84</v>
      </c>
      <c r="I330" s="4">
        <v>1</v>
      </c>
      <c r="J330" s="4">
        <v>4</v>
      </c>
      <c r="K330" s="12">
        <f t="shared" si="96"/>
        <v>4</v>
      </c>
      <c r="L330" s="4">
        <f t="shared" si="97"/>
        <v>4</v>
      </c>
      <c r="M330" s="9" t="s">
        <v>232</v>
      </c>
      <c r="N330" s="21" t="str">
        <f t="shared" si="98"/>
        <v>İŞVEREN / SÜREKLİ DENETİM</v>
      </c>
      <c r="O330" s="4">
        <f t="shared" si="99"/>
        <v>0</v>
      </c>
      <c r="P330" s="4">
        <f t="shared" si="100"/>
        <v>4</v>
      </c>
      <c r="Q330" s="12">
        <f t="shared" si="101"/>
        <v>0</v>
      </c>
      <c r="R330" s="13">
        <f t="shared" si="102"/>
        <v>0</v>
      </c>
    </row>
    <row r="331" spans="1:18" ht="76.5" x14ac:dyDescent="0.25">
      <c r="A331" s="3"/>
      <c r="B331" s="30"/>
      <c r="C331" s="9" t="s">
        <v>32</v>
      </c>
      <c r="D331" s="9" t="s">
        <v>38</v>
      </c>
      <c r="E331" s="9" t="s">
        <v>71</v>
      </c>
      <c r="F331" s="9" t="s">
        <v>115</v>
      </c>
      <c r="G331" s="9"/>
      <c r="H331" s="9" t="s">
        <v>84</v>
      </c>
      <c r="I331" s="4">
        <v>3</v>
      </c>
      <c r="J331" s="4">
        <v>5</v>
      </c>
      <c r="K331" s="12">
        <f t="shared" si="96"/>
        <v>15</v>
      </c>
      <c r="L331" s="4">
        <f t="shared" si="97"/>
        <v>2</v>
      </c>
      <c r="M331" s="9" t="s">
        <v>157</v>
      </c>
      <c r="N331" s="21" t="str">
        <f t="shared" si="98"/>
        <v>İŞVEREN / TESLİM TARİHİNDEN SONRAKİ ÜÇ AY İÇİNDE</v>
      </c>
      <c r="O331" s="4">
        <f t="shared" si="99"/>
        <v>2</v>
      </c>
      <c r="P331" s="4">
        <f t="shared" si="100"/>
        <v>5</v>
      </c>
      <c r="Q331" s="12">
        <f t="shared" si="101"/>
        <v>10</v>
      </c>
      <c r="R331" s="13">
        <f t="shared" si="102"/>
        <v>0.33333333333333331</v>
      </c>
    </row>
    <row r="332" spans="1:18" ht="38.25" x14ac:dyDescent="0.25">
      <c r="A332" s="3"/>
      <c r="B332" s="30"/>
      <c r="C332" s="9" t="s">
        <v>32</v>
      </c>
      <c r="D332" s="9" t="s">
        <v>38</v>
      </c>
      <c r="E332" s="9" t="s">
        <v>72</v>
      </c>
      <c r="F332" s="9" t="s">
        <v>116</v>
      </c>
      <c r="G332" s="9"/>
      <c r="H332" s="9" t="s">
        <v>84</v>
      </c>
      <c r="I332" s="4">
        <v>3</v>
      </c>
      <c r="J332" s="4">
        <v>5</v>
      </c>
      <c r="K332" s="12">
        <f t="shared" si="96"/>
        <v>15</v>
      </c>
      <c r="L332" s="4">
        <f t="shared" si="97"/>
        <v>2</v>
      </c>
      <c r="M332" s="9" t="s">
        <v>158</v>
      </c>
      <c r="N332" s="21" t="str">
        <f t="shared" si="98"/>
        <v>İŞVEREN / TESLİM TARİHİNDEN SONRAKİ ÜÇ AY İÇİNDE</v>
      </c>
      <c r="O332" s="4">
        <f t="shared" si="99"/>
        <v>2</v>
      </c>
      <c r="P332" s="4">
        <f t="shared" si="100"/>
        <v>5</v>
      </c>
      <c r="Q332" s="12">
        <f t="shared" si="101"/>
        <v>10</v>
      </c>
      <c r="R332" s="13">
        <f t="shared" si="102"/>
        <v>0.33333333333333331</v>
      </c>
    </row>
    <row r="333" spans="1:18" ht="41.25" customHeight="1" x14ac:dyDescent="0.25">
      <c r="A333" s="3"/>
      <c r="B333" s="30"/>
      <c r="C333" s="9" t="s">
        <v>32</v>
      </c>
      <c r="D333" s="9" t="s">
        <v>38</v>
      </c>
      <c r="E333" s="9" t="s">
        <v>73</v>
      </c>
      <c r="F333" s="9" t="s">
        <v>116</v>
      </c>
      <c r="G333" s="9"/>
      <c r="H333" s="9" t="s">
        <v>84</v>
      </c>
      <c r="I333" s="4">
        <v>3</v>
      </c>
      <c r="J333" s="4">
        <v>5</v>
      </c>
      <c r="K333" s="12">
        <f t="shared" si="96"/>
        <v>15</v>
      </c>
      <c r="L333" s="4">
        <f t="shared" si="97"/>
        <v>2</v>
      </c>
      <c r="M333" s="9" t="s">
        <v>159</v>
      </c>
      <c r="N333" s="21" t="str">
        <f t="shared" si="98"/>
        <v>İŞVEREN / TESLİM TARİHİNDEN SONRAKİ ÜÇ AY İÇİNDE</v>
      </c>
      <c r="O333" s="4">
        <f t="shared" si="99"/>
        <v>2</v>
      </c>
      <c r="P333" s="4">
        <f t="shared" si="100"/>
        <v>5</v>
      </c>
      <c r="Q333" s="12">
        <f t="shared" si="101"/>
        <v>10</v>
      </c>
      <c r="R333" s="13">
        <f t="shared" si="102"/>
        <v>0.33333333333333331</v>
      </c>
    </row>
    <row r="334" spans="1:18" ht="63.75" x14ac:dyDescent="0.25">
      <c r="A334" s="3"/>
      <c r="B334" s="30"/>
      <c r="C334" s="9" t="s">
        <v>32</v>
      </c>
      <c r="D334" s="9" t="s">
        <v>38</v>
      </c>
      <c r="E334" s="9" t="s">
        <v>74</v>
      </c>
      <c r="F334" s="9" t="s">
        <v>117</v>
      </c>
      <c r="G334" s="9"/>
      <c r="H334" s="9" t="s">
        <v>84</v>
      </c>
      <c r="I334" s="4">
        <v>3</v>
      </c>
      <c r="J334" s="4">
        <v>5</v>
      </c>
      <c r="K334" s="12">
        <f t="shared" si="96"/>
        <v>15</v>
      </c>
      <c r="L334" s="4">
        <f t="shared" si="97"/>
        <v>2</v>
      </c>
      <c r="M334" s="9" t="s">
        <v>160</v>
      </c>
      <c r="N334" s="21" t="str">
        <f t="shared" si="98"/>
        <v>İŞVEREN / TESLİM TARİHİNDEN SONRAKİ ÜÇ AY İÇİNDE</v>
      </c>
      <c r="O334" s="4">
        <f t="shared" si="99"/>
        <v>2</v>
      </c>
      <c r="P334" s="4">
        <f t="shared" si="100"/>
        <v>5</v>
      </c>
      <c r="Q334" s="12">
        <f t="shared" si="101"/>
        <v>10</v>
      </c>
      <c r="R334" s="13">
        <f t="shared" si="102"/>
        <v>0.33333333333333331</v>
      </c>
    </row>
    <row r="335" spans="1:18" ht="51" x14ac:dyDescent="0.25">
      <c r="A335" s="3"/>
      <c r="B335" s="30"/>
      <c r="C335" s="9" t="s">
        <v>31</v>
      </c>
      <c r="D335" s="9" t="s">
        <v>39</v>
      </c>
      <c r="E335" s="9" t="s">
        <v>260</v>
      </c>
      <c r="F335" s="9" t="s">
        <v>110</v>
      </c>
      <c r="G335" s="9"/>
      <c r="H335" s="9" t="s">
        <v>84</v>
      </c>
      <c r="I335" s="4">
        <v>4</v>
      </c>
      <c r="J335" s="4">
        <v>4</v>
      </c>
      <c r="K335" s="12">
        <f t="shared" si="96"/>
        <v>16</v>
      </c>
      <c r="L335" s="4">
        <f t="shared" si="97"/>
        <v>2</v>
      </c>
      <c r="M335" s="9" t="s">
        <v>151</v>
      </c>
      <c r="N335" s="21" t="str">
        <f t="shared" si="98"/>
        <v>İŞVEREN / TESLİM TARİHİNDEN SONRAKİ ÜÇ AY İÇİNDE</v>
      </c>
      <c r="O335" s="4">
        <f t="shared" si="99"/>
        <v>2</v>
      </c>
      <c r="P335" s="4">
        <f t="shared" si="100"/>
        <v>4</v>
      </c>
      <c r="Q335" s="12">
        <f t="shared" si="101"/>
        <v>8</v>
      </c>
      <c r="R335" s="13">
        <f t="shared" si="102"/>
        <v>0.5</v>
      </c>
    </row>
    <row r="336" spans="1:18" ht="242.25" x14ac:dyDescent="0.25">
      <c r="A336" s="3"/>
      <c r="B336" s="30"/>
      <c r="C336" s="9" t="s">
        <v>31</v>
      </c>
      <c r="D336" s="9" t="s">
        <v>40</v>
      </c>
      <c r="E336" s="9" t="s">
        <v>66</v>
      </c>
      <c r="F336" s="9" t="s">
        <v>111</v>
      </c>
      <c r="G336" s="9"/>
      <c r="H336" s="9" t="s">
        <v>84</v>
      </c>
      <c r="I336" s="4">
        <v>3</v>
      </c>
      <c r="J336" s="4">
        <v>4</v>
      </c>
      <c r="K336" s="12">
        <f t="shared" si="96"/>
        <v>12</v>
      </c>
      <c r="L336" s="4">
        <f t="shared" si="97"/>
        <v>3</v>
      </c>
      <c r="M336" s="9" t="s">
        <v>152</v>
      </c>
      <c r="N336" s="21" t="str">
        <f t="shared" si="98"/>
        <v>İŞVEREN / SÜREKLİ DENETİM</v>
      </c>
      <c r="O336" s="4">
        <f t="shared" si="99"/>
        <v>2</v>
      </c>
      <c r="P336" s="4">
        <f t="shared" si="100"/>
        <v>4</v>
      </c>
      <c r="Q336" s="12">
        <f t="shared" si="101"/>
        <v>8</v>
      </c>
      <c r="R336" s="13">
        <f t="shared" si="102"/>
        <v>0.33333333333333331</v>
      </c>
    </row>
    <row r="337" spans="1:18" ht="102" x14ac:dyDescent="0.25">
      <c r="A337" s="3"/>
      <c r="B337" s="30"/>
      <c r="C337" s="9" t="s">
        <v>31</v>
      </c>
      <c r="D337" s="9" t="s">
        <v>44</v>
      </c>
      <c r="E337" s="9" t="s">
        <v>85</v>
      </c>
      <c r="F337" s="9" t="s">
        <v>111</v>
      </c>
      <c r="G337" s="9"/>
      <c r="H337" s="9" t="s">
        <v>130</v>
      </c>
      <c r="I337" s="4">
        <v>3</v>
      </c>
      <c r="J337" s="4">
        <v>4</v>
      </c>
      <c r="K337" s="12">
        <f t="shared" si="96"/>
        <v>12</v>
      </c>
      <c r="L337" s="4">
        <f t="shared" si="97"/>
        <v>3</v>
      </c>
      <c r="M337" s="9" t="s">
        <v>170</v>
      </c>
      <c r="N337" s="21" t="str">
        <f t="shared" si="98"/>
        <v>İŞVEREN / SÜREKLİ DENETİM</v>
      </c>
      <c r="O337" s="4">
        <f t="shared" si="99"/>
        <v>2</v>
      </c>
      <c r="P337" s="4">
        <f t="shared" si="100"/>
        <v>4</v>
      </c>
      <c r="Q337" s="12">
        <f t="shared" si="101"/>
        <v>8</v>
      </c>
      <c r="R337" s="13">
        <f t="shared" si="102"/>
        <v>0.33333333333333331</v>
      </c>
    </row>
    <row r="338" spans="1:18" ht="114.75" x14ac:dyDescent="0.25">
      <c r="A338" s="3"/>
      <c r="B338" s="30"/>
      <c r="C338" s="9" t="s">
        <v>31</v>
      </c>
      <c r="D338" s="9" t="s">
        <v>45</v>
      </c>
      <c r="E338" s="9" t="s">
        <v>86</v>
      </c>
      <c r="F338" s="9" t="s">
        <v>111</v>
      </c>
      <c r="G338" s="9"/>
      <c r="H338" s="9" t="s">
        <v>130</v>
      </c>
      <c r="I338" s="4">
        <v>3</v>
      </c>
      <c r="J338" s="4">
        <v>4</v>
      </c>
      <c r="K338" s="12">
        <f t="shared" si="96"/>
        <v>12</v>
      </c>
      <c r="L338" s="4">
        <f t="shared" si="97"/>
        <v>3</v>
      </c>
      <c r="M338" s="9" t="s">
        <v>171</v>
      </c>
      <c r="N338" s="21" t="str">
        <f t="shared" si="98"/>
        <v>İŞVEREN / SÜREKLİ DENETİM</v>
      </c>
      <c r="O338" s="4">
        <f t="shared" si="99"/>
        <v>2</v>
      </c>
      <c r="P338" s="4">
        <f t="shared" si="100"/>
        <v>4</v>
      </c>
      <c r="Q338" s="12">
        <f t="shared" si="101"/>
        <v>8</v>
      </c>
      <c r="R338" s="13">
        <f t="shared" si="102"/>
        <v>0.33333333333333331</v>
      </c>
    </row>
    <row r="339" spans="1:18" ht="89.25" x14ac:dyDescent="0.25">
      <c r="A339" s="3"/>
      <c r="B339" s="30"/>
      <c r="C339" s="9" t="s">
        <v>31</v>
      </c>
      <c r="D339" s="9" t="s">
        <v>41</v>
      </c>
      <c r="E339" s="9" t="s">
        <v>70</v>
      </c>
      <c r="F339" s="9" t="s">
        <v>114</v>
      </c>
      <c r="G339" s="9"/>
      <c r="H339" s="9" t="s">
        <v>84</v>
      </c>
      <c r="I339" s="4">
        <v>3</v>
      </c>
      <c r="J339" s="4">
        <v>4</v>
      </c>
      <c r="K339" s="12">
        <f>I339*J339</f>
        <v>12</v>
      </c>
      <c r="L339" s="4">
        <f>IF(K339=0,0,IF(K339&lt;4,5,IF(K339&lt;10,4,IF(K339&lt;13,3,IF(K339&lt;17,2,1)))))</f>
        <v>3</v>
      </c>
      <c r="M339" s="9" t="s">
        <v>156</v>
      </c>
      <c r="N339" s="21" t="str">
        <f>IF(L339=1,"İŞVEREN / TESLİM TARİHİNDEN SONRAKİ BİR AY İÇİNDE",IF(L339=2,"İŞVEREN / TESLİM TARİHİNDEN SONRAKİ ÜÇ AY İÇİNDE","İŞVEREN / SÜREKLİ DENETİM"))</f>
        <v>İŞVEREN / SÜREKLİ DENETİM</v>
      </c>
      <c r="O339" s="4">
        <f>IF(I339&lt;4,I339-1,I339-2)</f>
        <v>2</v>
      </c>
      <c r="P339" s="4">
        <f>J339</f>
        <v>4</v>
      </c>
      <c r="Q339" s="12">
        <f>O339*P339</f>
        <v>8</v>
      </c>
      <c r="R339" s="13">
        <f>IF(Q339=0,0,(K339-Q339)/K339)</f>
        <v>0.33333333333333331</v>
      </c>
    </row>
    <row r="340" spans="1:18" ht="76.5" x14ac:dyDescent="0.25">
      <c r="A340" s="3"/>
      <c r="B340" s="30"/>
      <c r="C340" s="9" t="s">
        <v>31</v>
      </c>
      <c r="D340" s="9" t="s">
        <v>41</v>
      </c>
      <c r="E340" s="9" t="s">
        <v>67</v>
      </c>
      <c r="F340" s="9" t="s">
        <v>112</v>
      </c>
      <c r="G340" s="9"/>
      <c r="H340" s="9" t="s">
        <v>84</v>
      </c>
      <c r="I340" s="4">
        <v>3</v>
      </c>
      <c r="J340" s="4">
        <v>3</v>
      </c>
      <c r="K340" s="12">
        <f t="shared" si="96"/>
        <v>9</v>
      </c>
      <c r="L340" s="4">
        <f t="shared" si="97"/>
        <v>4</v>
      </c>
      <c r="M340" s="9" t="s">
        <v>153</v>
      </c>
      <c r="N340" s="21" t="str">
        <f t="shared" si="98"/>
        <v>İŞVEREN / SÜREKLİ DENETİM</v>
      </c>
      <c r="O340" s="4">
        <f t="shared" si="99"/>
        <v>2</v>
      </c>
      <c r="P340" s="4">
        <f t="shared" si="100"/>
        <v>3</v>
      </c>
      <c r="Q340" s="12">
        <f t="shared" si="101"/>
        <v>6</v>
      </c>
      <c r="R340" s="13">
        <f t="shared" si="102"/>
        <v>0.33333333333333331</v>
      </c>
    </row>
    <row r="341" spans="1:18" ht="102" x14ac:dyDescent="0.25">
      <c r="A341" s="3"/>
      <c r="B341" s="30"/>
      <c r="C341" s="9" t="s">
        <v>31</v>
      </c>
      <c r="D341" s="9" t="s">
        <v>41</v>
      </c>
      <c r="E341" s="9" t="s">
        <v>68</v>
      </c>
      <c r="F341" s="9" t="s">
        <v>113</v>
      </c>
      <c r="G341" s="9"/>
      <c r="H341" s="9" t="s">
        <v>84</v>
      </c>
      <c r="I341" s="4">
        <v>3</v>
      </c>
      <c r="J341" s="4">
        <v>3</v>
      </c>
      <c r="K341" s="12">
        <f t="shared" si="96"/>
        <v>9</v>
      </c>
      <c r="L341" s="4">
        <f t="shared" si="97"/>
        <v>4</v>
      </c>
      <c r="M341" s="9" t="s">
        <v>154</v>
      </c>
      <c r="N341" s="21" t="str">
        <f t="shared" si="98"/>
        <v>İŞVEREN / SÜREKLİ DENETİM</v>
      </c>
      <c r="O341" s="4">
        <f t="shared" si="99"/>
        <v>2</v>
      </c>
      <c r="P341" s="4">
        <f t="shared" si="100"/>
        <v>3</v>
      </c>
      <c r="Q341" s="12">
        <f t="shared" si="101"/>
        <v>6</v>
      </c>
      <c r="R341" s="13">
        <f t="shared" si="102"/>
        <v>0.33333333333333331</v>
      </c>
    </row>
    <row r="342" spans="1:18" ht="76.5" x14ac:dyDescent="0.25">
      <c r="A342" s="3"/>
      <c r="B342" s="30"/>
      <c r="C342" s="9" t="s">
        <v>31</v>
      </c>
      <c r="D342" s="9" t="s">
        <v>41</v>
      </c>
      <c r="E342" s="9" t="s">
        <v>69</v>
      </c>
      <c r="F342" s="9" t="s">
        <v>114</v>
      </c>
      <c r="G342" s="9"/>
      <c r="H342" s="9" t="s">
        <v>84</v>
      </c>
      <c r="I342" s="4">
        <v>3</v>
      </c>
      <c r="J342" s="4">
        <v>3</v>
      </c>
      <c r="K342" s="12">
        <f t="shared" si="96"/>
        <v>9</v>
      </c>
      <c r="L342" s="4">
        <f t="shared" si="97"/>
        <v>4</v>
      </c>
      <c r="M342" s="9" t="s">
        <v>155</v>
      </c>
      <c r="N342" s="21" t="str">
        <f t="shared" si="98"/>
        <v>İŞVEREN / SÜREKLİ DENETİM</v>
      </c>
      <c r="O342" s="4">
        <f t="shared" si="99"/>
        <v>2</v>
      </c>
      <c r="P342" s="4">
        <f t="shared" si="100"/>
        <v>3</v>
      </c>
      <c r="Q342" s="12">
        <f t="shared" si="101"/>
        <v>6</v>
      </c>
      <c r="R342" s="13">
        <f t="shared" si="102"/>
        <v>0.33333333333333331</v>
      </c>
    </row>
    <row r="343" spans="1:18" ht="140.25" x14ac:dyDescent="0.25">
      <c r="A343" s="3"/>
      <c r="B343" s="30"/>
      <c r="C343" s="9" t="s">
        <v>30</v>
      </c>
      <c r="D343" s="9" t="s">
        <v>38</v>
      </c>
      <c r="E343" s="9" t="s">
        <v>63</v>
      </c>
      <c r="F343" s="9" t="s">
        <v>108</v>
      </c>
      <c r="G343" s="9"/>
      <c r="H343" s="9" t="s">
        <v>130</v>
      </c>
      <c r="I343" s="4">
        <v>3</v>
      </c>
      <c r="J343" s="4">
        <v>4</v>
      </c>
      <c r="K343" s="12">
        <f>I343*J343</f>
        <v>12</v>
      </c>
      <c r="L343" s="4">
        <f>IF(K343=0,0,IF(K343&lt;4,5,IF(K343&lt;10,4,IF(K343&lt;13,3,IF(K343&lt;17,2,1)))))</f>
        <v>3</v>
      </c>
      <c r="M343" s="9" t="s">
        <v>148</v>
      </c>
      <c r="N343" s="21" t="str">
        <f>IF(L343=1,"İŞVEREN / TESLİM TARİHİNDEN SONRAKİ BİR AY İÇİNDE",IF(L343=2,"İŞVEREN / TESLİM TARİHİNDEN SONRAKİ ÜÇ AY İÇİNDE","İŞVEREN / SÜREKLİ DENETİM"))</f>
        <v>İŞVEREN / SÜREKLİ DENETİM</v>
      </c>
      <c r="O343" s="4">
        <f>IF(I343&lt;4,I343-1,I343-2)</f>
        <v>2</v>
      </c>
      <c r="P343" s="4">
        <f>J343</f>
        <v>4</v>
      </c>
      <c r="Q343" s="12">
        <f>O343*P343</f>
        <v>8</v>
      </c>
      <c r="R343" s="13">
        <f>IF(Q343=0,0,(K343-Q343)/K343)</f>
        <v>0.33333333333333331</v>
      </c>
    </row>
    <row r="344" spans="1:18" ht="25.5" x14ac:dyDescent="0.25">
      <c r="A344" s="3"/>
      <c r="B344" s="30"/>
      <c r="C344" s="9" t="s">
        <v>30</v>
      </c>
      <c r="D344" s="9" t="s">
        <v>38</v>
      </c>
      <c r="E344" s="9" t="s">
        <v>64</v>
      </c>
      <c r="F344" s="9" t="s">
        <v>109</v>
      </c>
      <c r="G344" s="9"/>
      <c r="H344" s="9" t="s">
        <v>130</v>
      </c>
      <c r="I344" s="4">
        <v>3</v>
      </c>
      <c r="J344" s="4">
        <v>4</v>
      </c>
      <c r="K344" s="12">
        <f>I344*J344</f>
        <v>12</v>
      </c>
      <c r="L344" s="4">
        <f>IF(K344=0,0,IF(K344&lt;4,5,IF(K344&lt;10,4,IF(K344&lt;13,3,IF(K344&lt;17,2,1)))))</f>
        <v>3</v>
      </c>
      <c r="M344" s="9" t="s">
        <v>149</v>
      </c>
      <c r="N344" s="21" t="str">
        <f>IF(L344=1,"İŞVEREN / TESLİM TARİHİNDEN SONRAKİ BİR AY İÇİNDE",IF(L344=2,"İŞVEREN / TESLİM TARİHİNDEN SONRAKİ ÜÇ AY İÇİNDE","İŞVEREN / SÜREKLİ DENETİM"))</f>
        <v>İŞVEREN / SÜREKLİ DENETİM</v>
      </c>
      <c r="O344" s="4">
        <f>IF(I344&lt;4,I344-1,I344-2)</f>
        <v>2</v>
      </c>
      <c r="P344" s="4">
        <f>J344</f>
        <v>4</v>
      </c>
      <c r="Q344" s="12">
        <f>O344*P344</f>
        <v>8</v>
      </c>
      <c r="R344" s="13">
        <f>IF(Q344=0,0,(K344-Q344)/K344)</f>
        <v>0.33333333333333331</v>
      </c>
    </row>
    <row r="345" spans="1:18" ht="63.75" x14ac:dyDescent="0.25">
      <c r="A345" s="3"/>
      <c r="B345" s="30"/>
      <c r="C345" s="9" t="s">
        <v>35</v>
      </c>
      <c r="D345" s="9" t="s">
        <v>38</v>
      </c>
      <c r="E345" s="9" t="s">
        <v>89</v>
      </c>
      <c r="F345" s="9" t="s">
        <v>124</v>
      </c>
      <c r="G345" s="9"/>
      <c r="H345" s="9" t="s">
        <v>84</v>
      </c>
      <c r="I345" s="4">
        <v>5</v>
      </c>
      <c r="J345" s="4">
        <v>5</v>
      </c>
      <c r="K345" s="12">
        <f t="shared" si="96"/>
        <v>25</v>
      </c>
      <c r="L345" s="4">
        <f t="shared" si="97"/>
        <v>1</v>
      </c>
      <c r="M345" s="9" t="s">
        <v>174</v>
      </c>
      <c r="N345" s="21" t="str">
        <f t="shared" si="98"/>
        <v>İŞVEREN / TESLİM TARİHİNDEN SONRAKİ BİR AY İÇİNDE</v>
      </c>
      <c r="O345" s="4">
        <f t="shared" si="99"/>
        <v>3</v>
      </c>
      <c r="P345" s="4">
        <f t="shared" si="100"/>
        <v>5</v>
      </c>
      <c r="Q345" s="12">
        <f t="shared" si="101"/>
        <v>15</v>
      </c>
      <c r="R345" s="13">
        <f t="shared" si="102"/>
        <v>0.4</v>
      </c>
    </row>
    <row r="346" spans="1:18" ht="51" x14ac:dyDescent="0.25">
      <c r="A346" s="3"/>
      <c r="B346" s="30"/>
      <c r="C346" s="9" t="s">
        <v>35</v>
      </c>
      <c r="D346" s="9" t="s">
        <v>38</v>
      </c>
      <c r="E346" s="9" t="s">
        <v>90</v>
      </c>
      <c r="F346" s="9" t="s">
        <v>124</v>
      </c>
      <c r="G346" s="9"/>
      <c r="H346" s="9" t="s">
        <v>130</v>
      </c>
      <c r="I346" s="4">
        <v>3</v>
      </c>
      <c r="J346" s="4">
        <v>5</v>
      </c>
      <c r="K346" s="12">
        <f t="shared" si="96"/>
        <v>15</v>
      </c>
      <c r="L346" s="4">
        <f t="shared" si="97"/>
        <v>2</v>
      </c>
      <c r="M346" s="9" t="s">
        <v>175</v>
      </c>
      <c r="N346" s="21" t="str">
        <f t="shared" si="98"/>
        <v>İŞVEREN / TESLİM TARİHİNDEN SONRAKİ ÜÇ AY İÇİNDE</v>
      </c>
      <c r="O346" s="4">
        <f t="shared" si="99"/>
        <v>2</v>
      </c>
      <c r="P346" s="4">
        <f t="shared" si="100"/>
        <v>5</v>
      </c>
      <c r="Q346" s="12">
        <f t="shared" si="101"/>
        <v>10</v>
      </c>
      <c r="R346" s="13">
        <f t="shared" si="102"/>
        <v>0.33333333333333331</v>
      </c>
    </row>
    <row r="347" spans="1:18" ht="89.25" x14ac:dyDescent="0.25">
      <c r="A347" s="3"/>
      <c r="B347" s="30"/>
      <c r="C347" s="9" t="s">
        <v>35</v>
      </c>
      <c r="D347" s="9" t="s">
        <v>38</v>
      </c>
      <c r="E347" s="9" t="s">
        <v>91</v>
      </c>
      <c r="F347" s="9" t="s">
        <v>124</v>
      </c>
      <c r="G347" s="9"/>
      <c r="H347" s="9" t="s">
        <v>132</v>
      </c>
      <c r="I347" s="4">
        <v>3</v>
      </c>
      <c r="J347" s="4">
        <v>5</v>
      </c>
      <c r="K347" s="12">
        <f t="shared" ref="K347:K363" si="103">I347*J347</f>
        <v>15</v>
      </c>
      <c r="L347" s="4">
        <f t="shared" ref="L347:L363" si="104">IF(K347=0,0,IF(K347&lt;4,5,IF(K347&lt;10,4,IF(K347&lt;13,3,IF(K347&lt;17,2,1)))))</f>
        <v>2</v>
      </c>
      <c r="M347" s="9" t="s">
        <v>176</v>
      </c>
      <c r="N347" s="21" t="str">
        <f t="shared" ref="N347:N363" si="105">IF(L347=1,"İŞVEREN / TESLİM TARİHİNDEN SONRAKİ BİR AY İÇİNDE",IF(L347=2,"İŞVEREN / TESLİM TARİHİNDEN SONRAKİ ÜÇ AY İÇİNDE","İŞVEREN / SÜREKLİ DENETİM"))</f>
        <v>İŞVEREN / TESLİM TARİHİNDEN SONRAKİ ÜÇ AY İÇİNDE</v>
      </c>
      <c r="O347" s="4">
        <f t="shared" ref="O347:O363" si="106">IF(I347&lt;4,I347-1,I347-2)</f>
        <v>2</v>
      </c>
      <c r="P347" s="4">
        <f t="shared" ref="P347:P363" si="107">J347</f>
        <v>5</v>
      </c>
      <c r="Q347" s="12">
        <f t="shared" ref="Q347:Q363" si="108">O347*P347</f>
        <v>10</v>
      </c>
      <c r="R347" s="13">
        <f t="shared" ref="R347:R363" si="109">IF(Q347=0,0,(K347-Q347)/K347)</f>
        <v>0.33333333333333331</v>
      </c>
    </row>
    <row r="348" spans="1:18" ht="102" x14ac:dyDescent="0.25">
      <c r="A348" s="3"/>
      <c r="B348" s="30"/>
      <c r="C348" s="9" t="s">
        <v>35</v>
      </c>
      <c r="D348" s="9" t="s">
        <v>38</v>
      </c>
      <c r="E348" s="9" t="s">
        <v>92</v>
      </c>
      <c r="F348" s="9" t="s">
        <v>124</v>
      </c>
      <c r="G348" s="9"/>
      <c r="H348" s="9" t="s">
        <v>130</v>
      </c>
      <c r="I348" s="4">
        <v>3</v>
      </c>
      <c r="J348" s="4">
        <v>5</v>
      </c>
      <c r="K348" s="12">
        <f t="shared" si="103"/>
        <v>15</v>
      </c>
      <c r="L348" s="4">
        <f t="shared" si="104"/>
        <v>2</v>
      </c>
      <c r="M348" s="9" t="s">
        <v>177</v>
      </c>
      <c r="N348" s="21" t="str">
        <f t="shared" si="105"/>
        <v>İŞVEREN / TESLİM TARİHİNDEN SONRAKİ ÜÇ AY İÇİNDE</v>
      </c>
      <c r="O348" s="4">
        <f t="shared" si="106"/>
        <v>2</v>
      </c>
      <c r="P348" s="4">
        <f t="shared" si="107"/>
        <v>5</v>
      </c>
      <c r="Q348" s="12">
        <f t="shared" si="108"/>
        <v>10</v>
      </c>
      <c r="R348" s="13">
        <f t="shared" si="109"/>
        <v>0.33333333333333331</v>
      </c>
    </row>
    <row r="349" spans="1:18" ht="51" x14ac:dyDescent="0.25">
      <c r="A349" s="3"/>
      <c r="B349" s="30"/>
      <c r="C349" s="9" t="s">
        <v>35</v>
      </c>
      <c r="D349" s="9" t="s">
        <v>38</v>
      </c>
      <c r="E349" s="9" t="s">
        <v>87</v>
      </c>
      <c r="F349" s="9" t="s">
        <v>123</v>
      </c>
      <c r="G349" s="9"/>
      <c r="H349" s="9" t="s">
        <v>130</v>
      </c>
      <c r="I349" s="4">
        <v>3</v>
      </c>
      <c r="J349" s="4">
        <v>4</v>
      </c>
      <c r="K349" s="12">
        <f t="shared" si="103"/>
        <v>12</v>
      </c>
      <c r="L349" s="4">
        <f t="shared" si="104"/>
        <v>3</v>
      </c>
      <c r="M349" s="9" t="s">
        <v>172</v>
      </c>
      <c r="N349" s="21" t="str">
        <f t="shared" si="105"/>
        <v>İŞVEREN / SÜREKLİ DENETİM</v>
      </c>
      <c r="O349" s="4">
        <f t="shared" si="106"/>
        <v>2</v>
      </c>
      <c r="P349" s="4">
        <f t="shared" si="107"/>
        <v>4</v>
      </c>
      <c r="Q349" s="12">
        <f t="shared" si="108"/>
        <v>8</v>
      </c>
      <c r="R349" s="13">
        <f t="shared" si="109"/>
        <v>0.33333333333333331</v>
      </c>
    </row>
    <row r="350" spans="1:18" ht="51" x14ac:dyDescent="0.25">
      <c r="A350" s="3"/>
      <c r="B350" s="30"/>
      <c r="C350" s="9" t="s">
        <v>35</v>
      </c>
      <c r="D350" s="9" t="s">
        <v>38</v>
      </c>
      <c r="E350" s="9" t="s">
        <v>88</v>
      </c>
      <c r="F350" s="9" t="s">
        <v>124</v>
      </c>
      <c r="G350" s="9" t="s">
        <v>129</v>
      </c>
      <c r="H350" s="9" t="s">
        <v>84</v>
      </c>
      <c r="I350" s="4">
        <v>1</v>
      </c>
      <c r="J350" s="4">
        <v>5</v>
      </c>
      <c r="K350" s="12">
        <f t="shared" si="103"/>
        <v>5</v>
      </c>
      <c r="L350" s="4">
        <f t="shared" si="104"/>
        <v>4</v>
      </c>
      <c r="M350" s="9" t="s">
        <v>173</v>
      </c>
      <c r="N350" s="21" t="str">
        <f t="shared" si="105"/>
        <v>İŞVEREN / SÜREKLİ DENETİM</v>
      </c>
      <c r="O350" s="4">
        <f t="shared" si="106"/>
        <v>0</v>
      </c>
      <c r="P350" s="4">
        <f t="shared" si="107"/>
        <v>5</v>
      </c>
      <c r="Q350" s="12">
        <f t="shared" si="108"/>
        <v>0</v>
      </c>
      <c r="R350" s="13">
        <f t="shared" si="109"/>
        <v>0</v>
      </c>
    </row>
    <row r="351" spans="1:18" ht="51" x14ac:dyDescent="0.25">
      <c r="A351" s="3"/>
      <c r="B351" s="30"/>
      <c r="C351" s="9" t="s">
        <v>237</v>
      </c>
      <c r="D351" s="9" t="s">
        <v>38</v>
      </c>
      <c r="E351" s="9" t="s">
        <v>238</v>
      </c>
      <c r="F351" s="9" t="s">
        <v>230</v>
      </c>
      <c r="G351" s="9" t="s">
        <v>935</v>
      </c>
      <c r="H351" s="9" t="s">
        <v>84</v>
      </c>
      <c r="I351" s="4">
        <v>4</v>
      </c>
      <c r="J351" s="4">
        <v>4</v>
      </c>
      <c r="K351" s="12">
        <f t="shared" si="103"/>
        <v>16</v>
      </c>
      <c r="L351" s="4">
        <f t="shared" si="104"/>
        <v>2</v>
      </c>
      <c r="M351" s="9" t="s">
        <v>239</v>
      </c>
      <c r="N351" s="21" t="str">
        <f t="shared" si="105"/>
        <v>İŞVEREN / TESLİM TARİHİNDEN SONRAKİ ÜÇ AY İÇİNDE</v>
      </c>
      <c r="O351" s="4">
        <f t="shared" si="106"/>
        <v>2</v>
      </c>
      <c r="P351" s="4">
        <f t="shared" si="107"/>
        <v>4</v>
      </c>
      <c r="Q351" s="12">
        <f t="shared" si="108"/>
        <v>8</v>
      </c>
      <c r="R351" s="13">
        <f t="shared" si="109"/>
        <v>0.5</v>
      </c>
    </row>
    <row r="352" spans="1:18" ht="38.25" x14ac:dyDescent="0.25">
      <c r="A352" s="3"/>
      <c r="B352" s="30"/>
      <c r="C352" s="9" t="s">
        <v>237</v>
      </c>
      <c r="D352" s="9" t="s">
        <v>38</v>
      </c>
      <c r="E352" s="9" t="s">
        <v>240</v>
      </c>
      <c r="F352" s="9" t="s">
        <v>230</v>
      </c>
      <c r="G352" s="9"/>
      <c r="H352" s="9" t="s">
        <v>84</v>
      </c>
      <c r="I352" s="4">
        <v>4</v>
      </c>
      <c r="J352" s="4">
        <v>4</v>
      </c>
      <c r="K352" s="12">
        <f t="shared" si="103"/>
        <v>16</v>
      </c>
      <c r="L352" s="4">
        <f t="shared" si="104"/>
        <v>2</v>
      </c>
      <c r="M352" s="9" t="s">
        <v>241</v>
      </c>
      <c r="N352" s="21" t="str">
        <f t="shared" si="105"/>
        <v>İŞVEREN / TESLİM TARİHİNDEN SONRAKİ ÜÇ AY İÇİNDE</v>
      </c>
      <c r="O352" s="4">
        <f t="shared" si="106"/>
        <v>2</v>
      </c>
      <c r="P352" s="4">
        <f t="shared" si="107"/>
        <v>4</v>
      </c>
      <c r="Q352" s="12">
        <f t="shared" si="108"/>
        <v>8</v>
      </c>
      <c r="R352" s="13">
        <f t="shared" si="109"/>
        <v>0.5</v>
      </c>
    </row>
    <row r="353" spans="1:18" ht="38.25" x14ac:dyDescent="0.25">
      <c r="A353" s="3"/>
      <c r="B353" s="30"/>
      <c r="C353" s="9" t="s">
        <v>237</v>
      </c>
      <c r="D353" s="9" t="s">
        <v>38</v>
      </c>
      <c r="E353" s="9" t="s">
        <v>223</v>
      </c>
      <c r="F353" s="9" t="s">
        <v>230</v>
      </c>
      <c r="G353" s="9"/>
      <c r="H353" s="9" t="s">
        <v>84</v>
      </c>
      <c r="I353" s="4">
        <v>4</v>
      </c>
      <c r="J353" s="4">
        <v>4</v>
      </c>
      <c r="K353" s="12">
        <f t="shared" si="103"/>
        <v>16</v>
      </c>
      <c r="L353" s="4">
        <f t="shared" si="104"/>
        <v>2</v>
      </c>
      <c r="M353" s="9" t="s">
        <v>242</v>
      </c>
      <c r="N353" s="21" t="str">
        <f t="shared" si="105"/>
        <v>İŞVEREN / TESLİM TARİHİNDEN SONRAKİ ÜÇ AY İÇİNDE</v>
      </c>
      <c r="O353" s="4">
        <f t="shared" si="106"/>
        <v>2</v>
      </c>
      <c r="P353" s="4">
        <f t="shared" si="107"/>
        <v>4</v>
      </c>
      <c r="Q353" s="12">
        <f t="shared" si="108"/>
        <v>8</v>
      </c>
      <c r="R353" s="13">
        <f t="shared" si="109"/>
        <v>0.5</v>
      </c>
    </row>
    <row r="354" spans="1:18" ht="51" x14ac:dyDescent="0.25">
      <c r="A354" s="3"/>
      <c r="B354" s="30"/>
      <c r="C354" s="9" t="s">
        <v>237</v>
      </c>
      <c r="D354" s="9" t="s">
        <v>38</v>
      </c>
      <c r="E354" s="9" t="s">
        <v>243</v>
      </c>
      <c r="F354" s="9" t="s">
        <v>230</v>
      </c>
      <c r="G354" s="9"/>
      <c r="H354" s="9" t="s">
        <v>84</v>
      </c>
      <c r="I354" s="4">
        <v>4</v>
      </c>
      <c r="J354" s="4">
        <v>4</v>
      </c>
      <c r="K354" s="12">
        <f t="shared" si="103"/>
        <v>16</v>
      </c>
      <c r="L354" s="4">
        <f t="shared" si="104"/>
        <v>2</v>
      </c>
      <c r="M354" s="9" t="s">
        <v>244</v>
      </c>
      <c r="N354" s="21" t="str">
        <f t="shared" si="105"/>
        <v>İŞVEREN / TESLİM TARİHİNDEN SONRAKİ ÜÇ AY İÇİNDE</v>
      </c>
      <c r="O354" s="4">
        <f t="shared" si="106"/>
        <v>2</v>
      </c>
      <c r="P354" s="4">
        <f t="shared" si="107"/>
        <v>4</v>
      </c>
      <c r="Q354" s="12">
        <f t="shared" si="108"/>
        <v>8</v>
      </c>
      <c r="R354" s="13">
        <f t="shared" si="109"/>
        <v>0.5</v>
      </c>
    </row>
    <row r="355" spans="1:18" ht="63.75" x14ac:dyDescent="0.25">
      <c r="A355" s="3"/>
      <c r="B355" s="30"/>
      <c r="C355" s="9" t="s">
        <v>237</v>
      </c>
      <c r="D355" s="9" t="s">
        <v>38</v>
      </c>
      <c r="E355" s="9" t="s">
        <v>245</v>
      </c>
      <c r="F355" s="9" t="s">
        <v>230</v>
      </c>
      <c r="G355" s="9"/>
      <c r="H355" s="9" t="s">
        <v>84</v>
      </c>
      <c r="I355" s="4">
        <v>4</v>
      </c>
      <c r="J355" s="4">
        <v>4</v>
      </c>
      <c r="K355" s="12">
        <f t="shared" si="103"/>
        <v>16</v>
      </c>
      <c r="L355" s="4">
        <f t="shared" si="104"/>
        <v>2</v>
      </c>
      <c r="M355" s="9" t="s">
        <v>246</v>
      </c>
      <c r="N355" s="21" t="str">
        <f t="shared" si="105"/>
        <v>İŞVEREN / TESLİM TARİHİNDEN SONRAKİ ÜÇ AY İÇİNDE</v>
      </c>
      <c r="O355" s="4">
        <f t="shared" si="106"/>
        <v>2</v>
      </c>
      <c r="P355" s="4">
        <f t="shared" si="107"/>
        <v>4</v>
      </c>
      <c r="Q355" s="12">
        <f t="shared" si="108"/>
        <v>8</v>
      </c>
      <c r="R355" s="13">
        <f t="shared" si="109"/>
        <v>0.5</v>
      </c>
    </row>
    <row r="356" spans="1:18" ht="51" x14ac:dyDescent="0.25">
      <c r="A356" s="3"/>
      <c r="B356" s="30"/>
      <c r="C356" s="9" t="s">
        <v>237</v>
      </c>
      <c r="D356" s="9" t="s">
        <v>38</v>
      </c>
      <c r="E356" s="9" t="s">
        <v>247</v>
      </c>
      <c r="F356" s="9" t="s">
        <v>230</v>
      </c>
      <c r="G356" s="9"/>
      <c r="H356" s="9" t="s">
        <v>84</v>
      </c>
      <c r="I356" s="4">
        <v>4</v>
      </c>
      <c r="J356" s="4">
        <v>4</v>
      </c>
      <c r="K356" s="12">
        <f t="shared" si="103"/>
        <v>16</v>
      </c>
      <c r="L356" s="4">
        <f t="shared" si="104"/>
        <v>2</v>
      </c>
      <c r="M356" s="9" t="s">
        <v>248</v>
      </c>
      <c r="N356" s="21" t="str">
        <f t="shared" si="105"/>
        <v>İŞVEREN / TESLİM TARİHİNDEN SONRAKİ ÜÇ AY İÇİNDE</v>
      </c>
      <c r="O356" s="4">
        <f t="shared" si="106"/>
        <v>2</v>
      </c>
      <c r="P356" s="4">
        <f t="shared" si="107"/>
        <v>4</v>
      </c>
      <c r="Q356" s="12">
        <f t="shared" si="108"/>
        <v>8</v>
      </c>
      <c r="R356" s="13">
        <f t="shared" si="109"/>
        <v>0.5</v>
      </c>
    </row>
    <row r="357" spans="1:18" ht="76.5" x14ac:dyDescent="0.25">
      <c r="A357" s="3"/>
      <c r="B357" s="30"/>
      <c r="C357" s="9" t="s">
        <v>237</v>
      </c>
      <c r="D357" s="9" t="s">
        <v>38</v>
      </c>
      <c r="E357" s="9" t="s">
        <v>249</v>
      </c>
      <c r="F357" s="9" t="s">
        <v>230</v>
      </c>
      <c r="G357" s="9"/>
      <c r="H357" s="9" t="s">
        <v>84</v>
      </c>
      <c r="I357" s="4">
        <v>4</v>
      </c>
      <c r="J357" s="4">
        <v>4</v>
      </c>
      <c r="K357" s="12">
        <f t="shared" si="103"/>
        <v>16</v>
      </c>
      <c r="L357" s="4">
        <f t="shared" si="104"/>
        <v>2</v>
      </c>
      <c r="M357" s="9" t="s">
        <v>936</v>
      </c>
      <c r="N357" s="21" t="str">
        <f t="shared" si="105"/>
        <v>İŞVEREN / TESLİM TARİHİNDEN SONRAKİ ÜÇ AY İÇİNDE</v>
      </c>
      <c r="O357" s="4">
        <f t="shared" si="106"/>
        <v>2</v>
      </c>
      <c r="P357" s="4">
        <f t="shared" si="107"/>
        <v>4</v>
      </c>
      <c r="Q357" s="12">
        <f t="shared" si="108"/>
        <v>8</v>
      </c>
      <c r="R357" s="13">
        <f t="shared" si="109"/>
        <v>0.5</v>
      </c>
    </row>
    <row r="358" spans="1:18" ht="267.75" x14ac:dyDescent="0.25">
      <c r="A358" s="3"/>
      <c r="B358" s="30"/>
      <c r="C358" s="9" t="s">
        <v>237</v>
      </c>
      <c r="D358" s="9" t="s">
        <v>38</v>
      </c>
      <c r="E358" s="9" t="s">
        <v>250</v>
      </c>
      <c r="F358" s="9" t="s">
        <v>230</v>
      </c>
      <c r="G358" s="9"/>
      <c r="H358" s="9" t="s">
        <v>84</v>
      </c>
      <c r="I358" s="4">
        <v>4</v>
      </c>
      <c r="J358" s="4">
        <v>4</v>
      </c>
      <c r="K358" s="12">
        <f t="shared" si="103"/>
        <v>16</v>
      </c>
      <c r="L358" s="4">
        <f t="shared" si="104"/>
        <v>2</v>
      </c>
      <c r="M358" s="9" t="s">
        <v>251</v>
      </c>
      <c r="N358" s="21" t="str">
        <f t="shared" si="105"/>
        <v>İŞVEREN / TESLİM TARİHİNDEN SONRAKİ ÜÇ AY İÇİNDE</v>
      </c>
      <c r="O358" s="4">
        <f t="shared" si="106"/>
        <v>2</v>
      </c>
      <c r="P358" s="4">
        <f t="shared" si="107"/>
        <v>4</v>
      </c>
      <c r="Q358" s="12">
        <f t="shared" si="108"/>
        <v>8</v>
      </c>
      <c r="R358" s="13">
        <f t="shared" si="109"/>
        <v>0.5</v>
      </c>
    </row>
    <row r="359" spans="1:18" ht="63.75" x14ac:dyDescent="0.25">
      <c r="A359" s="3"/>
      <c r="B359" s="30"/>
      <c r="C359" s="9" t="s">
        <v>237</v>
      </c>
      <c r="D359" s="9" t="s">
        <v>38</v>
      </c>
      <c r="E359" s="9" t="s">
        <v>252</v>
      </c>
      <c r="F359" s="9" t="s">
        <v>230</v>
      </c>
      <c r="G359" s="9"/>
      <c r="H359" s="9" t="s">
        <v>84</v>
      </c>
      <c r="I359" s="4">
        <v>4</v>
      </c>
      <c r="J359" s="4">
        <v>4</v>
      </c>
      <c r="K359" s="12">
        <f t="shared" si="103"/>
        <v>16</v>
      </c>
      <c r="L359" s="4">
        <f t="shared" si="104"/>
        <v>2</v>
      </c>
      <c r="M359" s="9" t="s">
        <v>253</v>
      </c>
      <c r="N359" s="21" t="str">
        <f t="shared" si="105"/>
        <v>İŞVEREN / TESLİM TARİHİNDEN SONRAKİ ÜÇ AY İÇİNDE</v>
      </c>
      <c r="O359" s="4">
        <f t="shared" si="106"/>
        <v>2</v>
      </c>
      <c r="P359" s="4">
        <f t="shared" si="107"/>
        <v>4</v>
      </c>
      <c r="Q359" s="12">
        <f t="shared" si="108"/>
        <v>8</v>
      </c>
      <c r="R359" s="13">
        <f t="shared" si="109"/>
        <v>0.5</v>
      </c>
    </row>
    <row r="360" spans="1:18" ht="191.25" x14ac:dyDescent="0.25">
      <c r="A360" s="3"/>
      <c r="B360" s="30"/>
      <c r="C360" s="9" t="s">
        <v>237</v>
      </c>
      <c r="D360" s="9" t="s">
        <v>38</v>
      </c>
      <c r="E360" s="9" t="s">
        <v>254</v>
      </c>
      <c r="F360" s="9" t="s">
        <v>230</v>
      </c>
      <c r="G360" s="9"/>
      <c r="H360" s="9" t="s">
        <v>84</v>
      </c>
      <c r="I360" s="4">
        <v>4</v>
      </c>
      <c r="J360" s="4">
        <v>4</v>
      </c>
      <c r="K360" s="12">
        <f t="shared" si="103"/>
        <v>16</v>
      </c>
      <c r="L360" s="4">
        <f t="shared" si="104"/>
        <v>2</v>
      </c>
      <c r="M360" s="9" t="s">
        <v>255</v>
      </c>
      <c r="N360" s="21" t="str">
        <f t="shared" si="105"/>
        <v>İŞVEREN / TESLİM TARİHİNDEN SONRAKİ ÜÇ AY İÇİNDE</v>
      </c>
      <c r="O360" s="4">
        <f t="shared" si="106"/>
        <v>2</v>
      </c>
      <c r="P360" s="4">
        <f t="shared" si="107"/>
        <v>4</v>
      </c>
      <c r="Q360" s="12">
        <f t="shared" si="108"/>
        <v>8</v>
      </c>
      <c r="R360" s="13">
        <f t="shared" si="109"/>
        <v>0.5</v>
      </c>
    </row>
    <row r="361" spans="1:18" ht="102" x14ac:dyDescent="0.25">
      <c r="A361" s="3"/>
      <c r="B361" s="30"/>
      <c r="C361" s="9" t="s">
        <v>237</v>
      </c>
      <c r="D361" s="9" t="s">
        <v>38</v>
      </c>
      <c r="E361" s="9" t="s">
        <v>256</v>
      </c>
      <c r="F361" s="9" t="s">
        <v>257</v>
      </c>
      <c r="G361" s="9"/>
      <c r="H361" s="9" t="s">
        <v>84</v>
      </c>
      <c r="I361" s="4">
        <v>4</v>
      </c>
      <c r="J361" s="4">
        <v>4</v>
      </c>
      <c r="K361" s="12">
        <f t="shared" si="103"/>
        <v>16</v>
      </c>
      <c r="L361" s="4">
        <f t="shared" si="104"/>
        <v>2</v>
      </c>
      <c r="M361" s="9" t="s">
        <v>258</v>
      </c>
      <c r="N361" s="21" t="str">
        <f t="shared" si="105"/>
        <v>İŞVEREN / TESLİM TARİHİNDEN SONRAKİ ÜÇ AY İÇİNDE</v>
      </c>
      <c r="O361" s="4">
        <f t="shared" si="106"/>
        <v>2</v>
      </c>
      <c r="P361" s="4">
        <f t="shared" si="107"/>
        <v>4</v>
      </c>
      <c r="Q361" s="12">
        <f t="shared" si="108"/>
        <v>8</v>
      </c>
      <c r="R361" s="13">
        <f t="shared" si="109"/>
        <v>0.5</v>
      </c>
    </row>
    <row r="362" spans="1:18" ht="102" x14ac:dyDescent="0.25">
      <c r="A362" s="3"/>
      <c r="B362" s="30"/>
      <c r="C362" s="9" t="s">
        <v>237</v>
      </c>
      <c r="D362" s="9" t="s">
        <v>38</v>
      </c>
      <c r="E362" s="9" t="s">
        <v>256</v>
      </c>
      <c r="F362" s="9" t="s">
        <v>257</v>
      </c>
      <c r="G362" s="9"/>
      <c r="H362" s="9" t="s">
        <v>84</v>
      </c>
      <c r="I362" s="4">
        <v>4</v>
      </c>
      <c r="J362" s="4">
        <v>4</v>
      </c>
      <c r="K362" s="12">
        <f t="shared" si="103"/>
        <v>16</v>
      </c>
      <c r="L362" s="4">
        <f t="shared" si="104"/>
        <v>2</v>
      </c>
      <c r="M362" s="9" t="s">
        <v>259</v>
      </c>
      <c r="N362" s="21" t="str">
        <f t="shared" si="105"/>
        <v>İŞVEREN / TESLİM TARİHİNDEN SONRAKİ ÜÇ AY İÇİNDE</v>
      </c>
      <c r="O362" s="4">
        <f t="shared" si="106"/>
        <v>2</v>
      </c>
      <c r="P362" s="4">
        <f t="shared" si="107"/>
        <v>4</v>
      </c>
      <c r="Q362" s="12">
        <f t="shared" si="108"/>
        <v>8</v>
      </c>
      <c r="R362" s="13">
        <f t="shared" si="109"/>
        <v>0.5</v>
      </c>
    </row>
    <row r="363" spans="1:18" ht="51" x14ac:dyDescent="0.25">
      <c r="A363" s="3"/>
      <c r="B363" s="30"/>
      <c r="C363" s="9" t="s">
        <v>1004</v>
      </c>
      <c r="D363" s="9" t="s">
        <v>38</v>
      </c>
      <c r="E363" s="9" t="s">
        <v>1005</v>
      </c>
      <c r="F363" s="9" t="s">
        <v>1006</v>
      </c>
      <c r="G363" s="9"/>
      <c r="H363" s="9" t="s">
        <v>84</v>
      </c>
      <c r="I363" s="4">
        <v>3</v>
      </c>
      <c r="J363" s="4">
        <v>3</v>
      </c>
      <c r="K363" s="12">
        <f t="shared" si="103"/>
        <v>9</v>
      </c>
      <c r="L363" s="4">
        <f t="shared" si="104"/>
        <v>4</v>
      </c>
      <c r="M363" s="9" t="s">
        <v>1007</v>
      </c>
      <c r="N363" s="21" t="str">
        <f t="shared" si="105"/>
        <v>İŞVEREN / SÜREKLİ DENETİM</v>
      </c>
      <c r="O363" s="4">
        <f t="shared" si="106"/>
        <v>2</v>
      </c>
      <c r="P363" s="4">
        <f t="shared" si="107"/>
        <v>3</v>
      </c>
      <c r="Q363" s="12">
        <f t="shared" si="108"/>
        <v>6</v>
      </c>
      <c r="R363" s="13">
        <f t="shared" si="109"/>
        <v>0.33333333333333331</v>
      </c>
    </row>
    <row r="364" spans="1:18" ht="140.25" x14ac:dyDescent="0.25">
      <c r="A364" s="3"/>
      <c r="B364" s="30"/>
      <c r="C364" s="28" t="s">
        <v>980</v>
      </c>
      <c r="D364" s="9" t="s">
        <v>38</v>
      </c>
      <c r="E364" s="28" t="s">
        <v>979</v>
      </c>
      <c r="F364" s="9" t="s">
        <v>257</v>
      </c>
      <c r="G364" s="28"/>
      <c r="H364" s="9" t="s">
        <v>84</v>
      </c>
      <c r="I364" s="4">
        <v>4</v>
      </c>
      <c r="J364" s="4">
        <v>3</v>
      </c>
      <c r="K364" s="12">
        <f t="shared" ref="K364" si="110">I364*J364</f>
        <v>12</v>
      </c>
      <c r="L364" s="4">
        <f t="shared" ref="L364" si="111">IF(K364=0,0,IF(K364&lt;4,5,IF(K364&lt;10,4,IF(K364&lt;13,3,IF(K364&lt;17,2,1)))))</f>
        <v>3</v>
      </c>
      <c r="M364" s="28" t="s">
        <v>981</v>
      </c>
      <c r="N364" s="29" t="str">
        <f t="shared" ref="N364" si="112">IF(L364=1,"İŞVEREN / TESLİM TARİHİNDEN SONRAKİ BİR AY İÇİNDE",IF(L364=2,"İŞVEREN / TESLİM TARİHİNDEN SONRAKİ ÜÇ AY İÇİNDE","İŞVEREN / SÜREKLİ DENETİM"))</f>
        <v>İŞVEREN / SÜREKLİ DENETİM</v>
      </c>
      <c r="O364" s="4">
        <f t="shared" ref="O364" si="113">IF(I364&lt;4,I364-1,I364-2)</f>
        <v>2</v>
      </c>
      <c r="P364" s="4">
        <f t="shared" ref="P364" si="114">J364</f>
        <v>3</v>
      </c>
      <c r="Q364" s="12">
        <f t="shared" ref="Q364" si="115">O364*P364</f>
        <v>6</v>
      </c>
      <c r="R364" s="13" t="e">
        <f>IF(#REF!=0,0,(#REF!-#REF!)/#REF!)</f>
        <v>#REF!</v>
      </c>
    </row>
  </sheetData>
  <autoFilter ref="B12:H364"/>
  <mergeCells count="36">
    <mergeCell ref="P11:P12"/>
    <mergeCell ref="Q11:Q12"/>
    <mergeCell ref="R11:R12"/>
    <mergeCell ref="B11:H11"/>
    <mergeCell ref="B6:C6"/>
    <mergeCell ref="B7:C7"/>
    <mergeCell ref="B8:C8"/>
    <mergeCell ref="B9:C9"/>
    <mergeCell ref="B10:R10"/>
    <mergeCell ref="N5:N9"/>
    <mergeCell ref="I11:I12"/>
    <mergeCell ref="J11:J12"/>
    <mergeCell ref="K11:K12"/>
    <mergeCell ref="L11:L12"/>
    <mergeCell ref="M11:N11"/>
    <mergeCell ref="O11:O12"/>
    <mergeCell ref="D6:E6"/>
    <mergeCell ref="D7:E7"/>
    <mergeCell ref="D8:E8"/>
    <mergeCell ref="D9:E9"/>
    <mergeCell ref="G5:H5"/>
    <mergeCell ref="G6:H6"/>
    <mergeCell ref="O6:Q6"/>
    <mergeCell ref="O7:Q7"/>
    <mergeCell ref="O8:Q8"/>
    <mergeCell ref="O9:Q9"/>
    <mergeCell ref="I5:M9"/>
    <mergeCell ref="B2:D4"/>
    <mergeCell ref="E2:M2"/>
    <mergeCell ref="O5:Q5"/>
    <mergeCell ref="B5:E5"/>
    <mergeCell ref="E3:M3"/>
    <mergeCell ref="E4:K4"/>
    <mergeCell ref="L4:M4"/>
    <mergeCell ref="O3:R3"/>
    <mergeCell ref="O4:R4"/>
  </mergeCells>
  <conditionalFormatting sqref="L13:L364">
    <cfRule type="cellIs" dxfId="4" priority="36" operator="equal">
      <formula>5</formula>
    </cfRule>
    <cfRule type="cellIs" dxfId="3" priority="37" operator="equal">
      <formula>4</formula>
    </cfRule>
    <cfRule type="cellIs" dxfId="2" priority="38" operator="equal">
      <formula>3</formula>
    </cfRule>
    <cfRule type="cellIs" dxfId="1" priority="39" operator="equal">
      <formula>2</formula>
    </cfRule>
    <cfRule type="cellIs" dxfId="0" priority="40" operator="equal">
      <formula>1</formula>
    </cfRule>
  </conditionalFormatting>
  <pageMargins left="0.23622047244094491" right="0.13" top="0.35433070866141736" bottom="0.86614173228346458" header="0.23622047244094491" footer="0.59055118110236227"/>
  <pageSetup paperSize="9" scale="45" firstPageNumber="9" orientation="landscape" useFirstPageNumber="1" horizontalDpi="4294967293" verticalDpi="0" r:id="rId1"/>
  <headerFooter>
    <oddFooter>&amp;L&amp;"-,Kalın İtalik"&amp;14&amp;UİŞ VEREN &amp;U                                                                               ŞANTİYE ŞEFİ&amp;C&amp;"-,Kalın"&amp;14&amp;P&amp;R&amp;"-,Kalın İtalik"&amp;14&amp;UİŞYERİ HEKİMİ&amp;U                                                     &amp;UİSG UZMANI</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2</vt:i4>
      </vt:variant>
    </vt:vector>
  </HeadingPairs>
  <TitlesOfParts>
    <vt:vector size="3" baseType="lpstr">
      <vt:lpstr>Sayfa1</vt:lpstr>
      <vt:lpstr>Sayfa1!Yazdırma_Alanı</vt:lpstr>
      <vt:lpstr>Sayfa1!Yazdırma_Başlıkları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2016-12-19T12:52:28Z</dcterms:modified>
</cp:coreProperties>
</file>